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<sst xmlns="http://schemas.openxmlformats.org/spreadsheetml/2006/main" count="274" uniqueCount="88">
  <si>
    <t>Název položky</t>
  </si>
  <si>
    <t>Čistota</t>
  </si>
  <si>
    <t>Měrná jednotka (MJ)</t>
  </si>
  <si>
    <t xml:space="preserve">   Požadovaný vodní objem/plnící tlak (hodnoty při 15°C)</t>
  </si>
  <si>
    <t>Dodací doba od písemné výzvy (pracovní dny)</t>
  </si>
  <si>
    <t>Helium (He)</t>
  </si>
  <si>
    <t>5.0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</si>
  <si>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</si>
  <si>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20l/300 bar</t>
  </si>
  <si>
    <t>Dusík (N2)</t>
  </si>
  <si>
    <t>10l/200 bar</t>
  </si>
  <si>
    <t>20l/200 bar</t>
  </si>
  <si>
    <t>Fluorid sírový (SF6)</t>
  </si>
  <si>
    <t>3.0</t>
  </si>
  <si>
    <t>kg</t>
  </si>
  <si>
    <t>10,4</t>
  </si>
  <si>
    <t>10l</t>
  </si>
  <si>
    <t>6.0</t>
  </si>
  <si>
    <t>9,6</t>
  </si>
  <si>
    <t>50l/200 bar</t>
  </si>
  <si>
    <t>Propan (C3H8)</t>
  </si>
  <si>
    <t>33</t>
  </si>
  <si>
    <t>33l</t>
  </si>
  <si>
    <t>Metan (CH4)</t>
  </si>
  <si>
    <t>2.5</t>
  </si>
  <si>
    <t>12,6</t>
  </si>
  <si>
    <t>5.3</t>
  </si>
  <si>
    <t>Kyslík (O2)</t>
  </si>
  <si>
    <t>4.5</t>
  </si>
  <si>
    <t>10,8</t>
  </si>
  <si>
    <t>4.6</t>
  </si>
  <si>
    <t>1,8</t>
  </si>
  <si>
    <t>9,1</t>
  </si>
  <si>
    <t>Argon (Ar)</t>
  </si>
  <si>
    <t>10,7</t>
  </si>
  <si>
    <t>Oxid uhličitý (CO2)</t>
  </si>
  <si>
    <t>37,5</t>
  </si>
  <si>
    <t>50l</t>
  </si>
  <si>
    <t>4.8</t>
  </si>
  <si>
    <t>Vodík (H2)</t>
  </si>
  <si>
    <t>2,2</t>
  </si>
  <si>
    <t>Oxid uhelnatý (CO)</t>
  </si>
  <si>
    <t>4.0</t>
  </si>
  <si>
    <t>2</t>
  </si>
  <si>
    <t>6,5</t>
  </si>
  <si>
    <t>Oxid siřičitý (SO2)</t>
  </si>
  <si>
    <t>3.8</t>
  </si>
  <si>
    <t>2l</t>
  </si>
  <si>
    <t>m3</t>
  </si>
  <si>
    <t>1,9</t>
  </si>
  <si>
    <t>Kapalný dusík</t>
  </si>
  <si>
    <t>l</t>
  </si>
  <si>
    <t>x</t>
  </si>
  <si>
    <t>Suchý led (pelety)</t>
  </si>
  <si>
    <t>Jednotková (za 1 tl. lahev) cena za: dopravu, donášku/odnos na/z pracoviště, připojení/odpojení  s plynovým rozvodem dle místa určení objednatelem</t>
  </si>
  <si>
    <t xml:space="preserve">Cena za jeden přepravní box (suchý led) </t>
  </si>
  <si>
    <t>Jednotková cena za závoz suchého ledu</t>
  </si>
  <si>
    <t>ks</t>
  </si>
  <si>
    <t>Cena závozu kapalného dusíku (stáčení do Dewarových nádob, které jsou majetkem ČZU; stáčení kapalného dusíku v areálu ČZU)</t>
  </si>
  <si>
    <t>Denní nájemné za jednu tl. lahev</t>
  </si>
  <si>
    <t>5,24</t>
  </si>
  <si>
    <t>Předpokládaný roční odběr (ks tl. lahví/množství kapalného dusíku a suchého ledu dle sloupce C</t>
  </si>
  <si>
    <t>Oxid uhličitý (CO2) - kapalný</t>
  </si>
  <si>
    <t>20 kg</t>
  </si>
  <si>
    <t>20l</t>
  </si>
  <si>
    <t>20 l</t>
  </si>
  <si>
    <t>18</t>
  </si>
  <si>
    <r>
      <t>m</t>
    </r>
    <r>
      <rPr>
        <vertAlign val="superscript"/>
        <sz val="11"/>
        <rFont val="Calibri"/>
        <family val="2"/>
        <scheme val="minor"/>
      </rPr>
      <t>3</t>
    </r>
  </si>
  <si>
    <t xml:space="preserve">5.0 </t>
  </si>
  <si>
    <t>Acetylen</t>
  </si>
  <si>
    <t>Technická čistota</t>
  </si>
  <si>
    <t>Čistý</t>
  </si>
  <si>
    <t>Kalibrační plyn: 10 % vodíku; 10 % oxid uhličitý; 80% dusík</t>
  </si>
  <si>
    <t>50l/150bar</t>
  </si>
  <si>
    <t>Potravinářský plyn: 30% Oxid uhličitý CO2); 70% Dusík (N2)</t>
  </si>
  <si>
    <t>Potravinářský plyn: 20% Oxid uhličitý CO2); 80% Kyslík (O2)</t>
  </si>
  <si>
    <t>Potravinářský plyn: 20% Oxid uhličitý CO2); 80% Dusík (N2)</t>
  </si>
  <si>
    <t>3.5</t>
  </si>
  <si>
    <t>Jednotková cena za tlakovou lahev, 1kg suchého ledu, 1 l tekutého dusíku, 1 ks přepravního boxu bez DPH</t>
  </si>
  <si>
    <t>10 kg</t>
  </si>
  <si>
    <t>Syntetický vzduch KW Frei (bez uhlovodíků)</t>
  </si>
  <si>
    <t xml:space="preserve">Oxid uhličitý (CO2) </t>
  </si>
  <si>
    <t>Potravinářský</t>
  </si>
  <si>
    <t>Topný</t>
  </si>
  <si>
    <t>Požadovaná velikost: tlakové lahve (v MJ), hmotnosti suchého ledu v přepravním boxu (v MJ)</t>
  </si>
  <si>
    <t>Příloha č. 4 - Specifikace plnění - kalkulační model: "Dodávky speciálních, potravinářských, technických a kalibračních plynů, suchého ledu a tekutého dusíku pro ČZU"</t>
  </si>
  <si>
    <t>Celková nabídková cena bez DPH</t>
  </si>
  <si>
    <r>
      <t xml:space="preserve">Cena za rok pro účely kalkulace </t>
    </r>
    <r>
      <rPr>
        <b/>
        <sz val="10"/>
        <color theme="1"/>
        <rFont val="Calibri"/>
        <family val="2"/>
        <scheme val="minor"/>
      </rPr>
      <t>celkové nabídkové ceny</t>
    </r>
    <r>
      <rPr>
        <b/>
        <sz val="10"/>
        <color rgb="FF000000"/>
        <rFont val="Calibri"/>
        <family val="2"/>
        <scheme val="minor"/>
      </rPr>
      <t xml:space="preserve">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</si>
</sst>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.000%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1" xfId="0" applyNumberFormat="1" applyBorder="1" applyProtection="1">
      <protection locked="0"/>
    </xf>
    <xf numFmtId="0" fontId="11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" wrapText="1"/>
      <protection/>
    </xf>
    <xf numFmtId="0" fontId="0" fillId="6" borderId="8" xfId="0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165" fontId="0" fillId="7" borderId="10" xfId="0" applyNumberFormat="1" applyFill="1" applyBorder="1" applyAlignment="1" applyProtection="1">
      <alignment vertical="center"/>
      <protection/>
    </xf>
    <xf numFmtId="44" fontId="0" fillId="0" borderId="10" xfId="20" applyFont="1" applyBorder="1" applyAlignment="1" applyProtection="1">
      <alignment horizontal="center" vertical="center"/>
      <protection/>
    </xf>
    <xf numFmtId="0" fontId="3" fillId="0" borderId="11" xfId="0" applyFont="1" applyBorder="1" applyProtection="1">
      <protection/>
    </xf>
    <xf numFmtId="0" fontId="0" fillId="0" borderId="12" xfId="0" applyBorder="1" applyAlignment="1" applyProtection="1">
      <alignment horizontal="center" wrapText="1"/>
      <protection/>
    </xf>
    <xf numFmtId="0" fontId="0" fillId="6" borderId="12" xfId="0" applyFill="1" applyBorder="1" applyAlignment="1" applyProtection="1">
      <alignment horizontal="center"/>
      <protection/>
    </xf>
    <xf numFmtId="0" fontId="0" fillId="6" borderId="12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65" fontId="0" fillId="7" borderId="14" xfId="0" applyNumberFormat="1" applyFill="1" applyBorder="1" applyProtection="1">
      <protection/>
    </xf>
    <xf numFmtId="44" fontId="0" fillId="0" borderId="14" xfId="20" applyFont="1" applyBorder="1" applyAlignment="1" applyProtection="1">
      <alignment horizontal="center"/>
      <protection/>
    </xf>
    <xf numFmtId="0" fontId="3" fillId="6" borderId="11" xfId="0" applyFont="1" applyFill="1" applyBorder="1" applyProtection="1">
      <protection/>
    </xf>
    <xf numFmtId="49" fontId="0" fillId="6" borderId="12" xfId="0" applyNumberFormat="1" applyFill="1" applyBorder="1" applyAlignment="1" applyProtection="1">
      <alignment horizontal="center"/>
      <protection/>
    </xf>
    <xf numFmtId="0" fontId="0" fillId="6" borderId="13" xfId="0" applyFill="1" applyBorder="1" applyAlignment="1" applyProtection="1">
      <alignment horizontal="center"/>
      <protection/>
    </xf>
    <xf numFmtId="165" fontId="0" fillId="7" borderId="14" xfId="0" applyNumberFormat="1" applyFill="1" applyBorder="1" applyAlignment="1" applyProtection="1">
      <alignment horizontal="center"/>
      <protection/>
    </xf>
    <xf numFmtId="49" fontId="0" fillId="6" borderId="12" xfId="0" applyNumberFormat="1" applyFill="1" applyBorder="1" applyAlignment="1" applyProtection="1">
      <alignment horizontal="center" vertical="center"/>
      <protection/>
    </xf>
    <xf numFmtId="16" fontId="0" fillId="6" borderId="12" xfId="0" applyNumberFormat="1" applyFill="1" applyBorder="1" applyProtection="1">
      <protection/>
    </xf>
    <xf numFmtId="0" fontId="0" fillId="0" borderId="13" xfId="0" applyBorder="1" applyAlignment="1" applyProtection="1">
      <alignment horizontal="center"/>
      <protection/>
    </xf>
    <xf numFmtId="0" fontId="0" fillId="6" borderId="12" xfId="0" applyFill="1" applyBorder="1" applyProtection="1">
      <protection/>
    </xf>
    <xf numFmtId="0" fontId="3" fillId="6" borderId="11" xfId="0" applyFont="1" applyFill="1" applyBorder="1" applyAlignment="1" applyProtection="1">
      <alignment vertical="center" wrapText="1"/>
      <protection/>
    </xf>
    <xf numFmtId="0" fontId="0" fillId="6" borderId="13" xfId="0" applyFill="1" applyBorder="1" applyAlignment="1" applyProtection="1">
      <alignment horizontal="center" vertical="center"/>
      <protection/>
    </xf>
    <xf numFmtId="165" fontId="0" fillId="7" borderId="14" xfId="0" applyNumberFormat="1" applyFill="1" applyBorder="1" applyAlignment="1" applyProtection="1">
      <alignment horizontal="center" vertical="center"/>
      <protection/>
    </xf>
    <xf numFmtId="44" fontId="0" fillId="0" borderId="14" xfId="20" applyFont="1" applyBorder="1" applyAlignment="1" applyProtection="1">
      <alignment horizontal="center" vertical="center"/>
      <protection/>
    </xf>
    <xf numFmtId="0" fontId="3" fillId="6" borderId="11" xfId="0" applyFont="1" applyFill="1" applyBorder="1" applyAlignment="1" applyProtection="1">
      <alignment wrapText="1"/>
      <protection/>
    </xf>
    <xf numFmtId="49" fontId="8" fillId="6" borderId="15" xfId="0" applyNumberFormat="1" applyFont="1" applyFill="1" applyBorder="1" applyAlignment="1" applyProtection="1">
      <alignment horizontal="center"/>
      <protection/>
    </xf>
    <xf numFmtId="0" fontId="8" fillId="6" borderId="16" xfId="0" applyFont="1" applyFill="1" applyBorder="1" applyAlignment="1" applyProtection="1">
      <alignment horizontal="center"/>
      <protection/>
    </xf>
    <xf numFmtId="0" fontId="3" fillId="6" borderId="17" xfId="0" applyFont="1" applyFill="1" applyBorder="1" applyProtection="1">
      <protection/>
    </xf>
    <xf numFmtId="0" fontId="0" fillId="6" borderId="18" xfId="0" applyFill="1" applyBorder="1" applyAlignment="1" applyProtection="1">
      <alignment horizontal="center"/>
      <protection/>
    </xf>
    <xf numFmtId="0" fontId="0" fillId="6" borderId="15" xfId="0" applyFill="1" applyBorder="1" applyProtection="1">
      <protection/>
    </xf>
    <xf numFmtId="0" fontId="0" fillId="6" borderId="15" xfId="0" applyFill="1" applyBorder="1" applyAlignment="1" applyProtection="1">
      <alignment horizontal="center"/>
      <protection/>
    </xf>
    <xf numFmtId="0" fontId="0" fillId="6" borderId="19" xfId="0" applyFill="1" applyBorder="1" applyAlignment="1" applyProtection="1">
      <alignment horizontal="center"/>
      <protection/>
    </xf>
    <xf numFmtId="0" fontId="0" fillId="6" borderId="20" xfId="0" applyFill="1" applyBorder="1" applyAlignment="1" applyProtection="1">
      <alignment horizontal="center"/>
      <protection/>
    </xf>
    <xf numFmtId="165" fontId="0" fillId="7" borderId="21" xfId="0" applyNumberFormat="1" applyFill="1" applyBorder="1" applyAlignment="1" applyProtection="1">
      <alignment horizontal="center"/>
      <protection/>
    </xf>
    <xf numFmtId="44" fontId="0" fillId="0" borderId="21" xfId="20" applyFont="1" applyBorder="1" applyAlignment="1" applyProtection="1">
      <alignment horizontal="center"/>
      <protection/>
    </xf>
    <xf numFmtId="164" fontId="0" fillId="6" borderId="0" xfId="0" applyNumberFormat="1" applyFill="1" applyAlignment="1" applyProtection="1">
      <alignment horizontal="center"/>
      <protection/>
    </xf>
    <xf numFmtId="0" fontId="7" fillId="8" borderId="11" xfId="0" applyFont="1" applyFill="1" applyBorder="1" applyAlignment="1" applyProtection="1">
      <alignment horizontal="left" vertical="center" wrapText="1"/>
      <protection/>
    </xf>
    <xf numFmtId="0" fontId="7" fillId="8" borderId="22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65" fontId="0" fillId="7" borderId="25" xfId="0" applyNumberFormat="1" applyFill="1" applyBorder="1" applyAlignment="1" applyProtection="1">
      <alignment horizontal="center" vertical="center"/>
      <protection/>
    </xf>
    <xf numFmtId="44" fontId="0" fillId="0" borderId="25" xfId="2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0CF8B-74FA-4867-87AB-95F32E562AFC}">
  <dimension ref="A1:J57"/>
  <sheetViews>
    <sheetView tabSelected="1" workbookViewId="0" topLeftCell="A1">
      <selection activeCell="H3" sqref="H3"/>
    </sheetView>
  </sheetViews>
  <sheetFormatPr defaultColWidth="9.140625" defaultRowHeight="15"/>
  <cols>
    <col min="1" max="1" width="40.57421875" style="1" bestFit="1" customWidth="1"/>
    <col min="2" max="2" width="13.140625" style="1" bestFit="1" customWidth="1"/>
    <col min="3" max="3" width="9.140625" style="1" customWidth="1"/>
    <col min="4" max="4" width="12.57421875" style="1" customWidth="1"/>
    <col min="5" max="5" width="10.7109375" style="1" bestFit="1" customWidth="1"/>
    <col min="6" max="6" width="14.8515625" style="1" customWidth="1"/>
    <col min="7" max="7" width="9.140625" style="1" customWidth="1"/>
    <col min="8" max="8" width="16.57421875" style="1" customWidth="1"/>
    <col min="9" max="9" width="20.57421875" style="1" customWidth="1"/>
    <col min="10" max="16384" width="9.140625" style="1" customWidth="1"/>
  </cols>
  <sheetData>
    <row r="1" spans="1:9" ht="30.75" customHeight="1" thickBot="1">
      <c r="A1" s="8" t="s">
        <v>85</v>
      </c>
      <c r="B1" s="9"/>
      <c r="C1" s="9"/>
      <c r="D1" s="9"/>
      <c r="E1" s="9"/>
      <c r="F1" s="9"/>
      <c r="G1" s="9"/>
      <c r="H1" s="9"/>
      <c r="I1" s="10"/>
    </row>
    <row r="2" spans="1:9" ht="102.75" thickBot="1">
      <c r="A2" s="11" t="s">
        <v>0</v>
      </c>
      <c r="B2" s="11" t="s">
        <v>1</v>
      </c>
      <c r="C2" s="11" t="s">
        <v>2</v>
      </c>
      <c r="D2" s="11" t="s">
        <v>84</v>
      </c>
      <c r="E2" s="11" t="s">
        <v>3</v>
      </c>
      <c r="F2" s="11" t="s">
        <v>61</v>
      </c>
      <c r="G2" s="12" t="s">
        <v>4</v>
      </c>
      <c r="H2" s="13" t="s">
        <v>78</v>
      </c>
      <c r="I2" s="14" t="s">
        <v>87</v>
      </c>
    </row>
    <row r="3" spans="1:9" ht="32.25" customHeight="1">
      <c r="A3" s="15" t="s">
        <v>69</v>
      </c>
      <c r="B3" s="16" t="s">
        <v>70</v>
      </c>
      <c r="C3" s="17" t="s">
        <v>7</v>
      </c>
      <c r="D3" s="17" t="s">
        <v>79</v>
      </c>
      <c r="E3" s="17" t="s">
        <v>37</v>
      </c>
      <c r="F3" s="18">
        <v>5</v>
      </c>
      <c r="G3" s="19">
        <v>2</v>
      </c>
      <c r="H3" s="20"/>
      <c r="I3" s="21">
        <f>F3*H3</f>
        <v>0</v>
      </c>
    </row>
    <row r="4" spans="1:9" ht="18.75" customHeight="1">
      <c r="A4" s="22" t="s">
        <v>69</v>
      </c>
      <c r="B4" s="23" t="s">
        <v>71</v>
      </c>
      <c r="C4" s="24" t="s">
        <v>7</v>
      </c>
      <c r="D4" s="24" t="s">
        <v>79</v>
      </c>
      <c r="E4" s="25" t="s">
        <v>37</v>
      </c>
      <c r="F4" s="26">
        <v>2</v>
      </c>
      <c r="G4" s="27">
        <v>1</v>
      </c>
      <c r="H4" s="28"/>
      <c r="I4" s="29">
        <f aca="true" t="shared" si="0" ref="I4:I10">F4*H4</f>
        <v>0</v>
      </c>
    </row>
    <row r="5" spans="1:9" ht="17.25">
      <c r="A5" s="30" t="s">
        <v>33</v>
      </c>
      <c r="B5" s="31" t="s">
        <v>17</v>
      </c>
      <c r="C5" s="24" t="s">
        <v>7</v>
      </c>
      <c r="D5" s="31" t="s">
        <v>34</v>
      </c>
      <c r="E5" s="24" t="s">
        <v>19</v>
      </c>
      <c r="F5" s="24">
        <v>1</v>
      </c>
      <c r="G5" s="32">
        <v>2</v>
      </c>
      <c r="H5" s="33"/>
      <c r="I5" s="29">
        <f t="shared" si="0"/>
        <v>0</v>
      </c>
    </row>
    <row r="6" spans="1:9" ht="17.25">
      <c r="A6" s="30" t="s">
        <v>33</v>
      </c>
      <c r="B6" s="31" t="s">
        <v>6</v>
      </c>
      <c r="C6" s="24" t="s">
        <v>7</v>
      </c>
      <c r="D6" s="31" t="s">
        <v>49</v>
      </c>
      <c r="E6" s="24" t="s">
        <v>10</v>
      </c>
      <c r="F6" s="24">
        <v>2</v>
      </c>
      <c r="G6" s="32">
        <v>2</v>
      </c>
      <c r="H6" s="33"/>
      <c r="I6" s="29">
        <f t="shared" si="0"/>
        <v>0</v>
      </c>
    </row>
    <row r="7" spans="1:9" ht="17.25">
      <c r="A7" s="30" t="s">
        <v>33</v>
      </c>
      <c r="B7" s="31" t="s">
        <v>6</v>
      </c>
      <c r="C7" s="24" t="s">
        <v>7</v>
      </c>
      <c r="D7" s="31" t="s">
        <v>60</v>
      </c>
      <c r="E7" s="24" t="s">
        <v>11</v>
      </c>
      <c r="F7" s="24">
        <v>10</v>
      </c>
      <c r="G7" s="32">
        <v>2</v>
      </c>
      <c r="H7" s="33"/>
      <c r="I7" s="29">
        <f t="shared" si="0"/>
        <v>0</v>
      </c>
    </row>
    <row r="8" spans="1:9" ht="17.25">
      <c r="A8" s="30" t="s">
        <v>33</v>
      </c>
      <c r="B8" s="31" t="s">
        <v>68</v>
      </c>
      <c r="C8" s="24" t="s">
        <v>7</v>
      </c>
      <c r="D8" s="34" t="s">
        <v>32</v>
      </c>
      <c r="E8" s="24" t="s">
        <v>19</v>
      </c>
      <c r="F8" s="24">
        <v>112</v>
      </c>
      <c r="G8" s="32">
        <v>2</v>
      </c>
      <c r="H8" s="33"/>
      <c r="I8" s="29">
        <f t="shared" si="0"/>
        <v>0</v>
      </c>
    </row>
    <row r="9" spans="1:9" ht="17.25">
      <c r="A9" s="30" t="s">
        <v>33</v>
      </c>
      <c r="B9" s="31" t="s">
        <v>30</v>
      </c>
      <c r="C9" s="24" t="s">
        <v>7</v>
      </c>
      <c r="D9" s="31" t="s">
        <v>32</v>
      </c>
      <c r="E9" s="24" t="s">
        <v>19</v>
      </c>
      <c r="F9" s="24">
        <v>1</v>
      </c>
      <c r="G9" s="32">
        <v>2</v>
      </c>
      <c r="H9" s="33"/>
      <c r="I9" s="29">
        <f t="shared" si="0"/>
        <v>0</v>
      </c>
    </row>
    <row r="10" spans="1:9" ht="17.25">
      <c r="A10" s="30" t="s">
        <v>9</v>
      </c>
      <c r="B10" s="24" t="s">
        <v>6</v>
      </c>
      <c r="C10" s="24" t="s">
        <v>7</v>
      </c>
      <c r="D10" s="24">
        <v>1.9</v>
      </c>
      <c r="E10" s="24" t="s">
        <v>10</v>
      </c>
      <c r="F10" s="24">
        <v>4</v>
      </c>
      <c r="G10" s="32">
        <v>2</v>
      </c>
      <c r="H10" s="33"/>
      <c r="I10" s="29">
        <f t="shared" si="0"/>
        <v>0</v>
      </c>
    </row>
    <row r="11" spans="1:9" ht="17.25">
      <c r="A11" s="30" t="s">
        <v>9</v>
      </c>
      <c r="B11" s="24" t="s">
        <v>6</v>
      </c>
      <c r="C11" s="24" t="s">
        <v>7</v>
      </c>
      <c r="D11" s="24">
        <v>3.8</v>
      </c>
      <c r="E11" s="24" t="s">
        <v>11</v>
      </c>
      <c r="F11" s="24">
        <v>4</v>
      </c>
      <c r="G11" s="32">
        <v>2</v>
      </c>
      <c r="H11" s="33"/>
      <c r="I11" s="29">
        <f aca="true" t="shared" si="1" ref="I11:I34">F11*H11</f>
        <v>0</v>
      </c>
    </row>
    <row r="12" spans="1:9" ht="17.25">
      <c r="A12" s="30" t="s">
        <v>9</v>
      </c>
      <c r="B12" s="31" t="s">
        <v>17</v>
      </c>
      <c r="C12" s="24" t="s">
        <v>7</v>
      </c>
      <c r="D12" s="31" t="s">
        <v>18</v>
      </c>
      <c r="E12" s="24" t="s">
        <v>19</v>
      </c>
      <c r="F12" s="24">
        <v>6</v>
      </c>
      <c r="G12" s="32">
        <v>2</v>
      </c>
      <c r="H12" s="33"/>
      <c r="I12" s="29">
        <f t="shared" si="1"/>
        <v>0</v>
      </c>
    </row>
    <row r="13" spans="1:9" ht="17.25">
      <c r="A13" s="30" t="s">
        <v>9</v>
      </c>
      <c r="B13" s="31" t="s">
        <v>26</v>
      </c>
      <c r="C13" s="24" t="s">
        <v>7</v>
      </c>
      <c r="D13" s="31" t="s">
        <v>18</v>
      </c>
      <c r="E13" s="24" t="s">
        <v>19</v>
      </c>
      <c r="F13" s="24">
        <v>2</v>
      </c>
      <c r="G13" s="32">
        <v>2</v>
      </c>
      <c r="H13" s="33"/>
      <c r="I13" s="29">
        <f t="shared" si="1"/>
        <v>0</v>
      </c>
    </row>
    <row r="14" spans="1:9" ht="17.25">
      <c r="A14" s="30" t="s">
        <v>9</v>
      </c>
      <c r="B14" s="31" t="s">
        <v>6</v>
      </c>
      <c r="C14" s="24" t="s">
        <v>7</v>
      </c>
      <c r="D14" s="31" t="s">
        <v>18</v>
      </c>
      <c r="E14" s="24" t="s">
        <v>19</v>
      </c>
      <c r="F14" s="24">
        <v>20</v>
      </c>
      <c r="G14" s="32">
        <v>2</v>
      </c>
      <c r="H14" s="33"/>
      <c r="I14" s="29">
        <f t="shared" si="1"/>
        <v>0</v>
      </c>
    </row>
    <row r="15" spans="1:9" ht="17.25">
      <c r="A15" s="30" t="s">
        <v>9</v>
      </c>
      <c r="B15" s="31" t="s">
        <v>30</v>
      </c>
      <c r="C15" s="24" t="s">
        <v>7</v>
      </c>
      <c r="D15" s="31" t="s">
        <v>18</v>
      </c>
      <c r="E15" s="24" t="s">
        <v>19</v>
      </c>
      <c r="F15" s="24">
        <v>1</v>
      </c>
      <c r="G15" s="32">
        <v>2</v>
      </c>
      <c r="H15" s="33"/>
      <c r="I15" s="29">
        <f t="shared" si="1"/>
        <v>0</v>
      </c>
    </row>
    <row r="16" spans="1:9" ht="15">
      <c r="A16" s="30" t="s">
        <v>9</v>
      </c>
      <c r="B16" s="31" t="s">
        <v>42</v>
      </c>
      <c r="C16" s="31" t="s">
        <v>48</v>
      </c>
      <c r="D16" s="31" t="s">
        <v>49</v>
      </c>
      <c r="E16" s="24" t="s">
        <v>10</v>
      </c>
      <c r="F16" s="24">
        <v>5</v>
      </c>
      <c r="G16" s="32">
        <v>2</v>
      </c>
      <c r="H16" s="33"/>
      <c r="I16" s="29">
        <f t="shared" si="1"/>
        <v>0</v>
      </c>
    </row>
    <row r="17" spans="1:9" ht="17.25">
      <c r="A17" s="30" t="s">
        <v>9</v>
      </c>
      <c r="B17" s="35" t="s">
        <v>82</v>
      </c>
      <c r="C17" s="24" t="s">
        <v>7</v>
      </c>
      <c r="D17" s="24">
        <v>3.8</v>
      </c>
      <c r="E17" s="24" t="s">
        <v>11</v>
      </c>
      <c r="F17" s="26">
        <v>5</v>
      </c>
      <c r="G17" s="36">
        <v>2</v>
      </c>
      <c r="H17" s="33"/>
      <c r="I17" s="29">
        <f aca="true" t="shared" si="2" ref="I17:I24">F17*H17</f>
        <v>0</v>
      </c>
    </row>
    <row r="18" spans="1:9" ht="17.25">
      <c r="A18" s="30" t="s">
        <v>9</v>
      </c>
      <c r="B18" s="37" t="s">
        <v>82</v>
      </c>
      <c r="C18" s="24" t="s">
        <v>7</v>
      </c>
      <c r="D18" s="34" t="s">
        <v>18</v>
      </c>
      <c r="E18" s="24" t="s">
        <v>19</v>
      </c>
      <c r="F18" s="26">
        <v>5</v>
      </c>
      <c r="G18" s="36">
        <v>2</v>
      </c>
      <c r="H18" s="33"/>
      <c r="I18" s="29">
        <f t="shared" si="2"/>
        <v>0</v>
      </c>
    </row>
    <row r="19" spans="1:9" ht="15">
      <c r="A19" s="30" t="s">
        <v>12</v>
      </c>
      <c r="B19" s="31" t="s">
        <v>13</v>
      </c>
      <c r="C19" s="31" t="s">
        <v>14</v>
      </c>
      <c r="D19" s="31" t="s">
        <v>15</v>
      </c>
      <c r="E19" s="24" t="s">
        <v>16</v>
      </c>
      <c r="F19" s="24">
        <v>2</v>
      </c>
      <c r="G19" s="32">
        <v>2</v>
      </c>
      <c r="H19" s="33"/>
      <c r="I19" s="29">
        <f t="shared" si="2"/>
        <v>0</v>
      </c>
    </row>
    <row r="20" spans="1:9" ht="17.25">
      <c r="A20" s="30" t="s">
        <v>5</v>
      </c>
      <c r="B20" s="24" t="s">
        <v>6</v>
      </c>
      <c r="C20" s="24" t="s">
        <v>7</v>
      </c>
      <c r="D20" s="24">
        <v>5.24</v>
      </c>
      <c r="E20" s="24" t="s">
        <v>8</v>
      </c>
      <c r="F20" s="24">
        <v>2</v>
      </c>
      <c r="G20" s="32">
        <v>2</v>
      </c>
      <c r="H20" s="33"/>
      <c r="I20" s="29">
        <f t="shared" si="2"/>
        <v>0</v>
      </c>
    </row>
    <row r="21" spans="1:9" ht="17.25">
      <c r="A21" s="30" t="s">
        <v>5</v>
      </c>
      <c r="B21" s="31" t="s">
        <v>30</v>
      </c>
      <c r="C21" s="24" t="s">
        <v>7</v>
      </c>
      <c r="D21" s="31" t="s">
        <v>31</v>
      </c>
      <c r="E21" s="24" t="s">
        <v>10</v>
      </c>
      <c r="F21" s="24">
        <v>1</v>
      </c>
      <c r="G21" s="32">
        <v>2</v>
      </c>
      <c r="H21" s="33"/>
      <c r="I21" s="29">
        <f t="shared" si="2"/>
        <v>0</v>
      </c>
    </row>
    <row r="22" spans="1:9" ht="17.25">
      <c r="A22" s="30" t="s">
        <v>5</v>
      </c>
      <c r="B22" s="31" t="s">
        <v>30</v>
      </c>
      <c r="C22" s="24" t="s">
        <v>7</v>
      </c>
      <c r="D22" s="31" t="s">
        <v>32</v>
      </c>
      <c r="E22" s="24" t="s">
        <v>19</v>
      </c>
      <c r="F22" s="24">
        <v>1</v>
      </c>
      <c r="G22" s="32">
        <v>2</v>
      </c>
      <c r="H22" s="33"/>
      <c r="I22" s="29">
        <f t="shared" si="2"/>
        <v>0</v>
      </c>
    </row>
    <row r="23" spans="1:9" ht="17.25">
      <c r="A23" s="30" t="s">
        <v>5</v>
      </c>
      <c r="B23" s="31" t="s">
        <v>17</v>
      </c>
      <c r="C23" s="24" t="s">
        <v>7</v>
      </c>
      <c r="D23" s="31" t="s">
        <v>32</v>
      </c>
      <c r="E23" s="24" t="s">
        <v>19</v>
      </c>
      <c r="F23" s="31" t="s">
        <v>66</v>
      </c>
      <c r="G23" s="32">
        <v>2</v>
      </c>
      <c r="H23" s="33"/>
      <c r="I23" s="29">
        <f t="shared" si="2"/>
        <v>0</v>
      </c>
    </row>
    <row r="24" spans="1:9" ht="17.25">
      <c r="A24" s="30" t="s">
        <v>5</v>
      </c>
      <c r="B24" s="31" t="s">
        <v>6</v>
      </c>
      <c r="C24" s="24" t="s">
        <v>7</v>
      </c>
      <c r="D24" s="31" t="s">
        <v>32</v>
      </c>
      <c r="E24" s="24" t="s">
        <v>19</v>
      </c>
      <c r="F24" s="24">
        <v>20</v>
      </c>
      <c r="G24" s="32">
        <v>2</v>
      </c>
      <c r="H24" s="33"/>
      <c r="I24" s="29">
        <f t="shared" si="2"/>
        <v>0</v>
      </c>
    </row>
    <row r="25" spans="1:9" ht="35.25" customHeight="1">
      <c r="A25" s="38" t="s">
        <v>72</v>
      </c>
      <c r="B25" s="34" t="s">
        <v>52</v>
      </c>
      <c r="C25" s="25" t="s">
        <v>7</v>
      </c>
      <c r="D25" s="34" t="s">
        <v>52</v>
      </c>
      <c r="E25" s="25" t="s">
        <v>73</v>
      </c>
      <c r="F25" s="25">
        <v>1</v>
      </c>
      <c r="G25" s="39">
        <v>2</v>
      </c>
      <c r="H25" s="40"/>
      <c r="I25" s="41">
        <f t="shared" si="1"/>
        <v>0</v>
      </c>
    </row>
    <row r="26" spans="1:9" ht="17.25">
      <c r="A26" s="30" t="s">
        <v>27</v>
      </c>
      <c r="B26" s="31" t="s">
        <v>28</v>
      </c>
      <c r="C26" s="24" t="s">
        <v>7</v>
      </c>
      <c r="D26" s="31" t="s">
        <v>29</v>
      </c>
      <c r="E26" s="24" t="s">
        <v>19</v>
      </c>
      <c r="F26" s="24">
        <v>14</v>
      </c>
      <c r="G26" s="32">
        <v>2</v>
      </c>
      <c r="H26" s="33"/>
      <c r="I26" s="29">
        <f t="shared" si="1"/>
        <v>0</v>
      </c>
    </row>
    <row r="27" spans="1:9" ht="17.25">
      <c r="A27" s="30" t="s">
        <v>27</v>
      </c>
      <c r="B27" s="31" t="s">
        <v>28</v>
      </c>
      <c r="C27" s="24" t="s">
        <v>7</v>
      </c>
      <c r="D27" s="31" t="s">
        <v>40</v>
      </c>
      <c r="E27" s="24" t="s">
        <v>10</v>
      </c>
      <c r="F27" s="24">
        <v>1</v>
      </c>
      <c r="G27" s="32">
        <v>2</v>
      </c>
      <c r="H27" s="33"/>
      <c r="I27" s="29">
        <f t="shared" si="1"/>
        <v>0</v>
      </c>
    </row>
    <row r="28" spans="1:9" ht="17.25">
      <c r="A28" s="30" t="s">
        <v>27</v>
      </c>
      <c r="B28" s="31" t="s">
        <v>24</v>
      </c>
      <c r="C28" s="24" t="s">
        <v>7</v>
      </c>
      <c r="D28" s="31" t="s">
        <v>29</v>
      </c>
      <c r="E28" s="24" t="s">
        <v>19</v>
      </c>
      <c r="F28" s="24">
        <v>7</v>
      </c>
      <c r="G28" s="32">
        <v>2</v>
      </c>
      <c r="H28" s="33"/>
      <c r="I28" s="29">
        <f t="shared" si="1"/>
        <v>0</v>
      </c>
    </row>
    <row r="29" spans="1:9" ht="17.25">
      <c r="A29" s="30" t="s">
        <v>27</v>
      </c>
      <c r="B29" s="31" t="s">
        <v>77</v>
      </c>
      <c r="C29" s="24" t="s">
        <v>7</v>
      </c>
      <c r="D29" s="31" t="s">
        <v>29</v>
      </c>
      <c r="E29" s="24" t="s">
        <v>19</v>
      </c>
      <c r="F29" s="24">
        <v>1</v>
      </c>
      <c r="G29" s="32">
        <v>2</v>
      </c>
      <c r="H29" s="33"/>
      <c r="I29" s="29">
        <f t="shared" si="1"/>
        <v>0</v>
      </c>
    </row>
    <row r="30" spans="1:9" ht="17.25">
      <c r="A30" s="30" t="s">
        <v>27</v>
      </c>
      <c r="B30" s="31" t="s">
        <v>6</v>
      </c>
      <c r="C30" s="24" t="s">
        <v>7</v>
      </c>
      <c r="D30" s="31" t="s">
        <v>29</v>
      </c>
      <c r="E30" s="24" t="s">
        <v>19</v>
      </c>
      <c r="F30" s="24">
        <v>2</v>
      </c>
      <c r="G30" s="32">
        <v>2</v>
      </c>
      <c r="H30" s="33"/>
      <c r="I30" s="29">
        <f t="shared" si="1"/>
        <v>0</v>
      </c>
    </row>
    <row r="31" spans="1:9" ht="17.25">
      <c r="A31" s="30" t="s">
        <v>23</v>
      </c>
      <c r="B31" s="31" t="s">
        <v>24</v>
      </c>
      <c r="C31" s="24" t="s">
        <v>7</v>
      </c>
      <c r="D31" s="31" t="s">
        <v>25</v>
      </c>
      <c r="E31" s="24" t="s">
        <v>19</v>
      </c>
      <c r="F31" s="24">
        <v>1</v>
      </c>
      <c r="G31" s="32">
        <v>2</v>
      </c>
      <c r="H31" s="33"/>
      <c r="I31" s="29">
        <f t="shared" si="1"/>
        <v>0</v>
      </c>
    </row>
    <row r="32" spans="1:9" ht="15">
      <c r="A32" s="30" t="s">
        <v>45</v>
      </c>
      <c r="B32" s="31" t="s">
        <v>46</v>
      </c>
      <c r="C32" s="31" t="s">
        <v>14</v>
      </c>
      <c r="D32" s="31" t="s">
        <v>43</v>
      </c>
      <c r="E32" s="24" t="s">
        <v>47</v>
      </c>
      <c r="F32" s="24">
        <v>1</v>
      </c>
      <c r="G32" s="32">
        <v>5</v>
      </c>
      <c r="H32" s="33"/>
      <c r="I32" s="29">
        <f t="shared" si="1"/>
        <v>0</v>
      </c>
    </row>
    <row r="33" spans="1:9" ht="17.25">
      <c r="A33" s="30" t="s">
        <v>41</v>
      </c>
      <c r="B33" s="31" t="s">
        <v>42</v>
      </c>
      <c r="C33" s="24" t="s">
        <v>7</v>
      </c>
      <c r="D33" s="31" t="s">
        <v>43</v>
      </c>
      <c r="E33" s="24" t="s">
        <v>10</v>
      </c>
      <c r="F33" s="24">
        <v>1</v>
      </c>
      <c r="G33" s="32">
        <v>2</v>
      </c>
      <c r="H33" s="33"/>
      <c r="I33" s="29">
        <f t="shared" si="1"/>
        <v>0</v>
      </c>
    </row>
    <row r="34" spans="1:9" ht="15">
      <c r="A34" s="30" t="s">
        <v>35</v>
      </c>
      <c r="B34" s="31" t="s">
        <v>13</v>
      </c>
      <c r="C34" s="31" t="s">
        <v>14</v>
      </c>
      <c r="D34" s="31" t="s">
        <v>36</v>
      </c>
      <c r="E34" s="24" t="s">
        <v>37</v>
      </c>
      <c r="F34" s="24">
        <v>5</v>
      </c>
      <c r="G34" s="32">
        <v>2</v>
      </c>
      <c r="H34" s="33"/>
      <c r="I34" s="29">
        <f t="shared" si="1"/>
        <v>0</v>
      </c>
    </row>
    <row r="35" spans="1:9" ht="15">
      <c r="A35" s="30" t="s">
        <v>35</v>
      </c>
      <c r="B35" s="31" t="s">
        <v>38</v>
      </c>
      <c r="C35" s="31" t="s">
        <v>14</v>
      </c>
      <c r="D35" s="31" t="s">
        <v>36</v>
      </c>
      <c r="E35" s="24" t="s">
        <v>37</v>
      </c>
      <c r="F35" s="24">
        <v>2</v>
      </c>
      <c r="G35" s="32">
        <v>3</v>
      </c>
      <c r="H35" s="33"/>
      <c r="I35" s="29">
        <f aca="true" t="shared" si="3" ref="I35:I47">H35*F35</f>
        <v>0</v>
      </c>
    </row>
    <row r="36" spans="1:9" ht="15">
      <c r="A36" s="30" t="s">
        <v>35</v>
      </c>
      <c r="B36" s="31" t="s">
        <v>28</v>
      </c>
      <c r="C36" s="31" t="s">
        <v>14</v>
      </c>
      <c r="D36" s="31" t="s">
        <v>44</v>
      </c>
      <c r="E36" s="24" t="s">
        <v>16</v>
      </c>
      <c r="F36" s="24">
        <v>1</v>
      </c>
      <c r="G36" s="32">
        <v>2</v>
      </c>
      <c r="H36" s="33"/>
      <c r="I36" s="29">
        <f t="shared" si="3"/>
        <v>0</v>
      </c>
    </row>
    <row r="37" spans="1:9" ht="15">
      <c r="A37" s="30" t="s">
        <v>35</v>
      </c>
      <c r="B37" s="31" t="s">
        <v>28</v>
      </c>
      <c r="C37" s="31" t="s">
        <v>14</v>
      </c>
      <c r="D37" s="31" t="s">
        <v>36</v>
      </c>
      <c r="E37" s="24" t="s">
        <v>37</v>
      </c>
      <c r="F37" s="24">
        <v>3</v>
      </c>
      <c r="G37" s="32">
        <v>2</v>
      </c>
      <c r="H37" s="33"/>
      <c r="I37" s="29">
        <f t="shared" si="3"/>
        <v>0</v>
      </c>
    </row>
    <row r="38" spans="1:9" ht="15">
      <c r="A38" s="30" t="s">
        <v>35</v>
      </c>
      <c r="B38" s="31" t="s">
        <v>13</v>
      </c>
      <c r="C38" s="31" t="s">
        <v>14</v>
      </c>
      <c r="D38" s="31" t="s">
        <v>63</v>
      </c>
      <c r="E38" s="24" t="s">
        <v>65</v>
      </c>
      <c r="F38" s="24">
        <v>1</v>
      </c>
      <c r="G38" s="32">
        <v>2</v>
      </c>
      <c r="H38" s="33"/>
      <c r="I38" s="29">
        <f t="shared" si="3"/>
        <v>0</v>
      </c>
    </row>
    <row r="39" spans="1:9" ht="15">
      <c r="A39" s="30" t="s">
        <v>62</v>
      </c>
      <c r="B39" s="31" t="s">
        <v>13</v>
      </c>
      <c r="C39" s="31" t="s">
        <v>14</v>
      </c>
      <c r="D39" s="31" t="s">
        <v>63</v>
      </c>
      <c r="E39" s="24" t="s">
        <v>64</v>
      </c>
      <c r="F39" s="24">
        <v>5</v>
      </c>
      <c r="G39" s="32">
        <v>2</v>
      </c>
      <c r="H39" s="33"/>
      <c r="I39" s="29">
        <f t="shared" si="3"/>
        <v>0</v>
      </c>
    </row>
    <row r="40" spans="1:9" ht="31.5" customHeight="1">
      <c r="A40" s="38" t="s">
        <v>81</v>
      </c>
      <c r="B40" s="34" t="s">
        <v>82</v>
      </c>
      <c r="C40" s="34" t="s">
        <v>52</v>
      </c>
      <c r="D40" s="34" t="s">
        <v>52</v>
      </c>
      <c r="E40" s="25" t="s">
        <v>19</v>
      </c>
      <c r="F40" s="25">
        <v>12</v>
      </c>
      <c r="G40" s="39">
        <v>2</v>
      </c>
      <c r="H40" s="40"/>
      <c r="I40" s="41">
        <f t="shared" si="3"/>
        <v>0</v>
      </c>
    </row>
    <row r="41" spans="1:9" ht="30" customHeight="1">
      <c r="A41" s="42" t="s">
        <v>74</v>
      </c>
      <c r="B41" s="34" t="s">
        <v>82</v>
      </c>
      <c r="C41" s="34" t="s">
        <v>52</v>
      </c>
      <c r="D41" s="34" t="s">
        <v>52</v>
      </c>
      <c r="E41" s="25" t="s">
        <v>19</v>
      </c>
      <c r="F41" s="25">
        <v>18</v>
      </c>
      <c r="G41" s="39">
        <v>2</v>
      </c>
      <c r="H41" s="40"/>
      <c r="I41" s="41">
        <f t="shared" si="3"/>
        <v>0</v>
      </c>
    </row>
    <row r="42" spans="1:9" ht="30" customHeight="1">
      <c r="A42" s="42" t="s">
        <v>75</v>
      </c>
      <c r="B42" s="34" t="s">
        <v>82</v>
      </c>
      <c r="C42" s="34" t="s">
        <v>52</v>
      </c>
      <c r="D42" s="34" t="s">
        <v>52</v>
      </c>
      <c r="E42" s="25" t="s">
        <v>19</v>
      </c>
      <c r="F42" s="25">
        <v>12</v>
      </c>
      <c r="G42" s="39">
        <v>2</v>
      </c>
      <c r="H42" s="40"/>
      <c r="I42" s="41">
        <f t="shared" si="3"/>
        <v>0</v>
      </c>
    </row>
    <row r="43" spans="1:9" ht="30" customHeight="1">
      <c r="A43" s="42" t="s">
        <v>76</v>
      </c>
      <c r="B43" s="34" t="s">
        <v>82</v>
      </c>
      <c r="C43" s="34" t="s">
        <v>52</v>
      </c>
      <c r="D43" s="34" t="s">
        <v>52</v>
      </c>
      <c r="E43" s="25" t="s">
        <v>19</v>
      </c>
      <c r="F43" s="25">
        <v>12</v>
      </c>
      <c r="G43" s="39">
        <v>2</v>
      </c>
      <c r="H43" s="40"/>
      <c r="I43" s="41">
        <f t="shared" si="3"/>
        <v>0</v>
      </c>
    </row>
    <row r="44" spans="1:9" ht="15">
      <c r="A44" s="30" t="s">
        <v>20</v>
      </c>
      <c r="B44" s="31" t="s">
        <v>83</v>
      </c>
      <c r="C44" s="31" t="s">
        <v>14</v>
      </c>
      <c r="D44" s="31" t="s">
        <v>21</v>
      </c>
      <c r="E44" s="24" t="s">
        <v>22</v>
      </c>
      <c r="F44" s="24">
        <v>10</v>
      </c>
      <c r="G44" s="32">
        <v>2</v>
      </c>
      <c r="H44" s="33"/>
      <c r="I44" s="29">
        <f t="shared" si="3"/>
        <v>0</v>
      </c>
    </row>
    <row r="45" spans="1:9" ht="17.25">
      <c r="A45" s="30" t="s">
        <v>39</v>
      </c>
      <c r="B45" s="31" t="s">
        <v>17</v>
      </c>
      <c r="C45" s="24" t="s">
        <v>7</v>
      </c>
      <c r="D45" s="31" t="s">
        <v>31</v>
      </c>
      <c r="E45" s="24" t="s">
        <v>10</v>
      </c>
      <c r="F45" s="24">
        <v>2</v>
      </c>
      <c r="G45" s="32">
        <v>2</v>
      </c>
      <c r="H45" s="33"/>
      <c r="I45" s="29">
        <f t="shared" si="3"/>
        <v>0</v>
      </c>
    </row>
    <row r="46" spans="1:9" ht="17.25">
      <c r="A46" s="30" t="s">
        <v>39</v>
      </c>
      <c r="B46" s="43" t="s">
        <v>17</v>
      </c>
      <c r="C46" s="44" t="s">
        <v>67</v>
      </c>
      <c r="D46" s="44">
        <v>9.1</v>
      </c>
      <c r="E46" s="44" t="s">
        <v>19</v>
      </c>
      <c r="F46" s="24">
        <v>2</v>
      </c>
      <c r="G46" s="32">
        <v>2</v>
      </c>
      <c r="H46" s="33"/>
      <c r="I46" s="29">
        <f t="shared" si="3"/>
        <v>0</v>
      </c>
    </row>
    <row r="47" spans="1:9" ht="17.25">
      <c r="A47" s="45" t="s">
        <v>80</v>
      </c>
      <c r="B47" s="31" t="s">
        <v>6</v>
      </c>
      <c r="C47" s="46" t="s">
        <v>7</v>
      </c>
      <c r="D47" s="47"/>
      <c r="E47" s="48" t="s">
        <v>19</v>
      </c>
      <c r="F47" s="49">
        <v>12</v>
      </c>
      <c r="G47" s="50">
        <v>2</v>
      </c>
      <c r="H47" s="51"/>
      <c r="I47" s="52">
        <f t="shared" si="3"/>
        <v>0</v>
      </c>
    </row>
    <row r="48" spans="1:9" ht="15">
      <c r="A48" s="30" t="s">
        <v>50</v>
      </c>
      <c r="B48" s="53">
        <v>0.99999</v>
      </c>
      <c r="C48" s="24" t="s">
        <v>51</v>
      </c>
      <c r="D48" s="24" t="s">
        <v>52</v>
      </c>
      <c r="E48" s="24" t="s">
        <v>52</v>
      </c>
      <c r="F48" s="24">
        <f>3500+850</f>
        <v>4350</v>
      </c>
      <c r="G48" s="32">
        <v>2</v>
      </c>
      <c r="H48" s="33"/>
      <c r="I48" s="29">
        <f>H48*F48</f>
        <v>0</v>
      </c>
    </row>
    <row r="49" spans="1:9" ht="15">
      <c r="A49" s="30" t="s">
        <v>53</v>
      </c>
      <c r="B49" s="24" t="s">
        <v>52</v>
      </c>
      <c r="C49" s="24" t="s">
        <v>14</v>
      </c>
      <c r="D49" s="24" t="s">
        <v>52</v>
      </c>
      <c r="E49" s="24" t="s">
        <v>52</v>
      </c>
      <c r="F49" s="24">
        <f>330+90</f>
        <v>420</v>
      </c>
      <c r="G49" s="32">
        <v>2</v>
      </c>
      <c r="H49" s="33"/>
      <c r="I49" s="29">
        <f aca="true" t="shared" si="4" ref="I49:I54">H49*F49</f>
        <v>0</v>
      </c>
    </row>
    <row r="50" spans="1:9" ht="60">
      <c r="A50" s="54" t="s">
        <v>54</v>
      </c>
      <c r="B50" s="26" t="s">
        <v>52</v>
      </c>
      <c r="C50" s="26" t="s">
        <v>52</v>
      </c>
      <c r="D50" s="26" t="s">
        <v>52</v>
      </c>
      <c r="E50" s="26" t="s">
        <v>52</v>
      </c>
      <c r="F50" s="26">
        <v>337</v>
      </c>
      <c r="G50" s="27" t="s">
        <v>52</v>
      </c>
      <c r="H50" s="40"/>
      <c r="I50" s="41">
        <f>H50*F50</f>
        <v>0</v>
      </c>
    </row>
    <row r="51" spans="1:9" ht="15">
      <c r="A51" s="54" t="s">
        <v>55</v>
      </c>
      <c r="B51" s="26" t="s">
        <v>52</v>
      </c>
      <c r="C51" s="26" t="s">
        <v>14</v>
      </c>
      <c r="D51" s="26">
        <v>5</v>
      </c>
      <c r="E51" s="26" t="s">
        <v>52</v>
      </c>
      <c r="F51" s="26">
        <v>10</v>
      </c>
      <c r="G51" s="27" t="s">
        <v>52</v>
      </c>
      <c r="H51" s="40"/>
      <c r="I51" s="41">
        <f>H51*F51</f>
        <v>0</v>
      </c>
    </row>
    <row r="52" spans="1:9" ht="15">
      <c r="A52" s="54" t="s">
        <v>55</v>
      </c>
      <c r="B52" s="26" t="s">
        <v>52</v>
      </c>
      <c r="C52" s="26" t="s">
        <v>14</v>
      </c>
      <c r="D52" s="26">
        <v>20</v>
      </c>
      <c r="E52" s="26" t="s">
        <v>52</v>
      </c>
      <c r="F52" s="26">
        <v>20</v>
      </c>
      <c r="G52" s="27" t="s">
        <v>52</v>
      </c>
      <c r="H52" s="40"/>
      <c r="I52" s="41">
        <f t="shared" si="4"/>
        <v>0</v>
      </c>
    </row>
    <row r="53" spans="1:9" ht="15">
      <c r="A53" s="54" t="s">
        <v>56</v>
      </c>
      <c r="B53" s="26" t="s">
        <v>52</v>
      </c>
      <c r="C53" s="26" t="s">
        <v>57</v>
      </c>
      <c r="D53" s="26" t="s">
        <v>52</v>
      </c>
      <c r="E53" s="26" t="s">
        <v>52</v>
      </c>
      <c r="F53" s="26">
        <v>31</v>
      </c>
      <c r="G53" s="27" t="s">
        <v>52</v>
      </c>
      <c r="H53" s="40"/>
      <c r="I53" s="41">
        <f>H53*F53</f>
        <v>0</v>
      </c>
    </row>
    <row r="54" spans="1:9" ht="60">
      <c r="A54" s="54" t="s">
        <v>58</v>
      </c>
      <c r="B54" s="26" t="s">
        <v>52</v>
      </c>
      <c r="C54" s="26" t="s">
        <v>57</v>
      </c>
      <c r="D54" s="26" t="s">
        <v>52</v>
      </c>
      <c r="E54" s="26" t="s">
        <v>52</v>
      </c>
      <c r="F54" s="26">
        <v>30</v>
      </c>
      <c r="G54" s="27" t="s">
        <v>52</v>
      </c>
      <c r="H54" s="40"/>
      <c r="I54" s="41">
        <f t="shared" si="4"/>
        <v>0</v>
      </c>
    </row>
    <row r="55" spans="1:9" ht="15.75" thickBot="1">
      <c r="A55" s="55" t="s">
        <v>59</v>
      </c>
      <c r="B55" s="56" t="s">
        <v>52</v>
      </c>
      <c r="C55" s="56" t="s">
        <v>57</v>
      </c>
      <c r="D55" s="56" t="s">
        <v>52</v>
      </c>
      <c r="E55" s="56" t="s">
        <v>52</v>
      </c>
      <c r="F55" s="56">
        <v>125</v>
      </c>
      <c r="G55" s="57" t="s">
        <v>52</v>
      </c>
      <c r="H55" s="58"/>
      <c r="I55" s="59">
        <f>(H55*365)*F55</f>
        <v>0</v>
      </c>
    </row>
    <row r="56" ht="15.75" thickBot="1">
      <c r="A56" s="2"/>
    </row>
    <row r="57" spans="5:10" ht="15.75" thickBot="1">
      <c r="E57" s="5" t="s">
        <v>86</v>
      </c>
      <c r="F57" s="6"/>
      <c r="G57" s="6"/>
      <c r="H57" s="7"/>
      <c r="I57" s="3">
        <f>SUM(I3:I55)</f>
        <v>0</v>
      </c>
      <c r="J57" s="4"/>
    </row>
  </sheetData>
  <sheetProtection algorithmName="SHA-512" hashValue="z7t+4v91xUBABeDGMMNvQqjvB0Afi6HkwEMvxkvUhPXJTPME9eBtPul6rlKNrk/mY8g2CFR8HkErouJs1iDNNw==" saltValue="mqOqzTTVvh/vM0stP2942Q==" spinCount="100000" sheet="1" objects="1" scenarios="1" formatCells="0" formatColumns="0" formatRows="0"/>
  <protectedRanges>
    <protectedRange sqref="H3:H55" name="Oblast1"/>
  </protectedRanges>
  <mergeCells count="2">
    <mergeCell ref="E57:H57"/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AF091-D29D-401B-BB7F-1FB1495C72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00E8FB-7363-4F48-B683-3D6B72824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Pastierovič Filip</dc:creator>
  <cp:keywords/>
  <dc:description/>
  <cp:lastModifiedBy>Jirková Dagmar</cp:lastModifiedBy>
  <dcterms:created xsi:type="dcterms:W3CDTF">2023-02-01T09:25:34Z</dcterms:created>
  <dcterms:modified xsi:type="dcterms:W3CDTF">2023-05-25T12:49:26Z</dcterms:modified>
  <cp:category/>
  <cp:version/>
  <cp:contentType/>
  <cp:contentStatus/>
</cp:coreProperties>
</file>