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492" windowWidth="7956" windowHeight="9648" activeTab="0"/>
  </bookViews>
  <sheets>
    <sheet name="Zadani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<sst xmlns="http://schemas.openxmlformats.org/spreadsheetml/2006/main" count="52" uniqueCount="37">
  <si>
    <t>Jednotka</t>
  </si>
  <si>
    <t>Počet jednotek denního úklidu</t>
  </si>
  <si>
    <t>Cena pro účely kalkulačního modelu za měsíc</t>
  </si>
  <si>
    <t xml:space="preserve">Cena za mimořádný úklid </t>
  </si>
  <si>
    <t>Předpokládaný počet jednotek/měsíc</t>
  </si>
  <si>
    <t>Pohotovost pro zásah při haváriích a mimořádných událostech</t>
  </si>
  <si>
    <t>Zajištění pomoci úklidu při haváriích a mimořádných událostech nejpozději do 60 minut po nahlášení kontaktní osobě</t>
  </si>
  <si>
    <t>Hygienický servis</t>
  </si>
  <si>
    <t>Igelitové sáčky do odpadkových košů - rozměr min. 60x74cm, min. 50 ks v roli</t>
  </si>
  <si>
    <t>Pravidelné úklidové a čistící práce</t>
  </si>
  <si>
    <t>Celkem pro účely kalkulačního modelu</t>
  </si>
  <si>
    <t xml:space="preserve"> Cena úklidových služeb pro pracoviště Provozně ekonomické fakulty</t>
  </si>
  <si>
    <t>Kanceláře</t>
  </si>
  <si>
    <t>Učebny, laboratoře</t>
  </si>
  <si>
    <t>Posluchárny</t>
  </si>
  <si>
    <t>m2/den</t>
  </si>
  <si>
    <t>Jednotková cena v Kč bez DPH</t>
  </si>
  <si>
    <t>služba/měsíc</t>
  </si>
  <si>
    <t>osoba/hod</t>
  </si>
  <si>
    <t>m2</t>
  </si>
  <si>
    <t>role</t>
  </si>
  <si>
    <t>ks</t>
  </si>
  <si>
    <t>Mytí skleněnných příček a skleněných dveří</t>
  </si>
  <si>
    <t>Cena celkem</t>
  </si>
  <si>
    <t>Váha důležitosti</t>
  </si>
  <si>
    <t>Toalety</t>
  </si>
  <si>
    <t>Chodby, schodiště atp.</t>
  </si>
  <si>
    <t>Chemické mytí a čištění koberců</t>
  </si>
  <si>
    <t>Mytí oken standard</t>
  </si>
  <si>
    <t>kg</t>
  </si>
  <si>
    <t xml:space="preserve">Vložky do pisoárů </t>
  </si>
  <si>
    <t>Sáčky na tříděný odpad - rozměr min. 70x110 cm, min. 40μm, min. 50 ks v roli</t>
  </si>
  <si>
    <t>Pěnové mýdlo, v kartuších (700 g)</t>
  </si>
  <si>
    <t>Tekuté mýdlo - dobré mycí vlastnosti, s obsahem kolagenu</t>
  </si>
  <si>
    <t>Toaletní papír, průměr role 28 cm (tolerance ± 5%), délka 340 m (tolerance ±5%), šířka role 9 cm, dvouvrstvý</t>
  </si>
  <si>
    <t>Toaletní papír, průměr role 23 cm (tolerance ±5 %), délka 340 m (tolerance ± 5%), šířka role 9 cm, jednovrstvý</t>
  </si>
  <si>
    <t>Papírové ručníky v rolích, průměr role 19,5 cm (tolerance ± 5%), šířka role 20 cm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</si>
</sst>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);\(#,##0.00\)"/>
    <numFmt numFmtId="167" formatCode="#,##0_);\(#,##0\)"/>
    <numFmt numFmtId="168" formatCode="&quot;$&quot;#,##0_);\(&quot;$&quot;#,##0\)"/>
    <numFmt numFmtId="169" formatCode="&quot;$&quot;#,##0.00_);\(&quot;$&quot;#,##0.00\)"/>
    <numFmt numFmtId="170" formatCode="0.0"/>
    <numFmt numFmtId="171" formatCode="#,##0.000_);\(#,##0.000\)"/>
    <numFmt numFmtId="172" formatCode="#,##0\ &quot;Kč&quot;"/>
    <numFmt numFmtId="173" formatCode="#,##0.00\ &quot;Kč&quot;"/>
    <numFmt numFmtId="174" formatCode="#,##0.00\ _K_č"/>
    <numFmt numFmtId="175" formatCode="#,##0\ _K_č"/>
    <numFmt numFmtId="176" formatCode="0_ "/>
    <numFmt numFmtId="177" formatCode="0.000"/>
    <numFmt numFmtId="178" formatCode="#,##0_ ;[Red]\-#,##0\ "/>
    <numFmt numFmtId="179" formatCode="0.000000"/>
    <numFmt numFmtId="180" formatCode="0.00000"/>
    <numFmt numFmtId="181" formatCode="0.0000"/>
  </numFmts>
  <fonts count="47">
    <font>
      <sz val="12"/>
      <color indexed="8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Arial CE"/>
      <family val="0"/>
    </font>
    <font>
      <b/>
      <sz val="11"/>
      <color indexed="8"/>
      <name val="Calibri"/>
      <family val="2"/>
    </font>
    <font>
      <u val="single"/>
      <sz val="12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1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165" fontId="2" fillId="0" borderId="0" applyFont="0" applyFill="0" applyBorder="0" applyAlignment="0" applyProtection="0"/>
    <xf numFmtId="1" fontId="27" fillId="2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0">
      <alignment/>
      <protection/>
    </xf>
    <xf numFmtId="1" fontId="34" fillId="2" borderId="0" applyNumberFormat="0" applyFill="0" applyBorder="0" applyAlignment="0" applyProtection="0"/>
    <xf numFmtId="0" fontId="0" fillId="24" borderId="6" applyNumberFormat="0" applyFont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8" applyNumberFormat="0" applyAlignment="0" applyProtection="0"/>
    <xf numFmtId="0" fontId="40" fillId="28" borderId="8" applyNumberFormat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</cellStyleXfs>
  <cellXfs count="38"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23" fillId="10" borderId="10" xfId="0" applyNumberFormat="1" applyFont="1" applyFill="1" applyBorder="1" applyAlignment="1">
      <alignment horizontal="center" vertical="center" wrapText="1"/>
    </xf>
    <xf numFmtId="0" fontId="23" fillId="10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/>
    </xf>
    <xf numFmtId="0" fontId="23" fillId="23" borderId="11" xfId="45" applyNumberFormat="1" applyFont="1" applyBorder="1">
      <alignment/>
      <protection/>
    </xf>
    <xf numFmtId="0" fontId="23" fillId="2" borderId="11" xfId="0" applyNumberFormat="1" applyFont="1" applyBorder="1" applyAlignment="1">
      <alignment/>
    </xf>
    <xf numFmtId="3" fontId="23" fillId="2" borderId="11" xfId="0" applyNumberFormat="1" applyFont="1" applyBorder="1" applyAlignment="1">
      <alignment horizontal="right"/>
    </xf>
    <xf numFmtId="2" fontId="23" fillId="35" borderId="11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0" fontId="23" fillId="10" borderId="11" xfId="0" applyNumberFormat="1" applyFont="1" applyFill="1" applyBorder="1" applyAlignment="1" applyProtection="1">
      <alignment horizontal="center" vertical="center" wrapText="1"/>
      <protection/>
    </xf>
    <xf numFmtId="3" fontId="23" fillId="10" borderId="11" xfId="0" applyNumberFormat="1" applyFont="1" applyFill="1" applyBorder="1" applyAlignment="1">
      <alignment horizontal="right" vertical="center" wrapText="1"/>
    </xf>
    <xf numFmtId="0" fontId="23" fillId="10" borderId="11" xfId="0" applyNumberFormat="1" applyFont="1" applyFill="1" applyBorder="1" applyAlignment="1">
      <alignment/>
    </xf>
    <xf numFmtId="4" fontId="23" fillId="10" borderId="11" xfId="0" applyNumberFormat="1" applyFont="1" applyFill="1" applyBorder="1" applyAlignment="1">
      <alignment/>
    </xf>
    <xf numFmtId="0" fontId="23" fillId="2" borderId="11" xfId="0" applyNumberFormat="1" applyFont="1" applyBorder="1" applyAlignment="1" applyProtection="1">
      <alignment wrapText="1"/>
      <protection/>
    </xf>
    <xf numFmtId="170" fontId="23" fillId="2" borderId="11" xfId="0" applyNumberFormat="1" applyFont="1" applyBorder="1" applyAlignment="1" applyProtection="1">
      <alignment wrapText="1"/>
      <protection/>
    </xf>
    <xf numFmtId="2" fontId="23" fillId="35" borderId="11" xfId="0" applyNumberFormat="1" applyFont="1" applyFill="1" applyBorder="1" applyAlignment="1">
      <alignment/>
    </xf>
    <xf numFmtId="170" fontId="23" fillId="2" borderId="11" xfId="0" applyNumberFormat="1" applyFont="1" applyBorder="1" applyAlignment="1" applyProtection="1">
      <alignment/>
      <protection/>
    </xf>
    <xf numFmtId="3" fontId="44" fillId="2" borderId="11" xfId="0" applyNumberFormat="1" applyFont="1" applyBorder="1" applyAlignment="1">
      <alignment horizontal="right"/>
    </xf>
    <xf numFmtId="0" fontId="23" fillId="10" borderId="11" xfId="0" applyNumberFormat="1" applyFont="1" applyFill="1" applyBorder="1" applyAlignment="1">
      <alignment/>
    </xf>
    <xf numFmtId="0" fontId="23" fillId="2" borderId="11" xfId="0" applyNumberFormat="1" applyFont="1" applyBorder="1" applyAlignment="1">
      <alignment wrapText="1"/>
    </xf>
    <xf numFmtId="0" fontId="23" fillId="0" borderId="0" xfId="0" applyNumberFormat="1" applyFont="1" applyFill="1" applyBorder="1" applyAlignment="1">
      <alignment/>
    </xf>
    <xf numFmtId="0" fontId="23" fillId="0" borderId="12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>
      <alignment/>
    </xf>
    <xf numFmtId="10" fontId="23" fillId="0" borderId="11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170" fontId="23" fillId="0" borderId="12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23" fillId="2" borderId="0" xfId="0" applyNumberFormat="1" applyFont="1" applyAlignment="1">
      <alignment vertical="top"/>
    </xf>
    <xf numFmtId="0" fontId="23" fillId="2" borderId="0" xfId="0" applyNumberFormat="1" applyFont="1" applyAlignment="1">
      <alignment horizontal="center" vertical="top"/>
    </xf>
    <xf numFmtId="173" fontId="45" fillId="0" borderId="11" xfId="0" applyNumberFormat="1" applyFont="1" applyFill="1" applyBorder="1" applyAlignment="1">
      <alignment horizontal="right" vertical="top"/>
    </xf>
    <xf numFmtId="0" fontId="45" fillId="14" borderId="0" xfId="0" applyNumberFormat="1" applyFont="1" applyFill="1" applyBorder="1" applyAlignment="1">
      <alignment horizontal="center" vertical="center"/>
    </xf>
    <xf numFmtId="0" fontId="45" fillId="14" borderId="11" xfId="0" applyNumberFormat="1" applyFont="1" applyFill="1" applyBorder="1" applyAlignment="1">
      <alignment horizontal="center" vertical="center"/>
    </xf>
    <xf numFmtId="0" fontId="45" fillId="14" borderId="11" xfId="0" applyNumberFormat="1" applyFont="1" applyFill="1" applyBorder="1" applyAlignment="1">
      <alignment horizontal="center" vertical="center" wrapText="1"/>
    </xf>
    <xf numFmtId="173" fontId="45" fillId="0" borderId="0" xfId="0" applyNumberFormat="1" applyFont="1" applyFill="1" applyBorder="1" applyAlignment="1">
      <alignment horizontal="center" vertical="top"/>
    </xf>
    <xf numFmtId="0" fontId="23" fillId="10" borderId="11" xfId="0" applyNumberFormat="1" applyFont="1" applyFill="1" applyBorder="1" applyAlignment="1" applyProtection="1">
      <alignment horizontal="center" vertical="center" wrapText="1"/>
      <protection/>
    </xf>
    <xf numFmtId="0" fontId="46" fillId="2" borderId="0" xfId="0" applyNumberFormat="1" applyFont="1" applyAlignment="1" applyProtection="1">
      <alignment wrapText="1"/>
      <protection hidden="1"/>
    </xf>
    <xf numFmtId="0" fontId="0" fillId="2" borderId="0" xfId="0" applyNumberFormat="1" applyAlignment="1" applyProtection="1">
      <alignment wrapText="1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čárky 2" xfId="34"/>
    <cellStyle name="Hyperlink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_Prehled" xfId="45"/>
    <cellStyle name="Followed Hyperlink" xfId="46"/>
    <cellStyle name="Poznámka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7"/>
  <sheetViews>
    <sheetView tabSelected="1" zoomScale="85" zoomScaleNormal="85" zoomScalePageLayoutView="0" workbookViewId="0" topLeftCell="A1">
      <selection activeCell="D19" sqref="D19:D26"/>
    </sheetView>
  </sheetViews>
  <sheetFormatPr defaultColWidth="8.796875" defaultRowHeight="15"/>
  <cols>
    <col min="1" max="1" width="84.09765625" style="0" customWidth="1"/>
    <col min="2" max="2" width="19.8984375" style="0" customWidth="1"/>
    <col min="3" max="3" width="14" style="0" customWidth="1"/>
    <col min="4" max="4" width="12.59765625" style="0" customWidth="1"/>
    <col min="5" max="5" width="14.19921875" style="0" customWidth="1"/>
  </cols>
  <sheetData>
    <row r="3" spans="1:4" ht="16.5">
      <c r="A3" s="36" t="s">
        <v>11</v>
      </c>
      <c r="B3" s="37"/>
      <c r="C3" s="37"/>
      <c r="D3" s="37"/>
    </row>
    <row r="6" spans="1:6" ht="79.5" customHeight="1">
      <c r="A6" s="2" t="s">
        <v>9</v>
      </c>
      <c r="B6" s="2" t="s">
        <v>0</v>
      </c>
      <c r="C6" s="2" t="s">
        <v>1</v>
      </c>
      <c r="D6" s="2" t="s">
        <v>16</v>
      </c>
      <c r="E6" s="3" t="s">
        <v>2</v>
      </c>
      <c r="F6" s="4"/>
    </row>
    <row r="7" spans="1:6" ht="15">
      <c r="A7" s="5" t="s">
        <v>26</v>
      </c>
      <c r="B7" s="6" t="s">
        <v>15</v>
      </c>
      <c r="C7" s="7">
        <v>5862</v>
      </c>
      <c r="D7" s="8"/>
      <c r="E7" s="9">
        <f>+D7*C7*21.25</f>
        <v>0</v>
      </c>
      <c r="F7" s="4"/>
    </row>
    <row r="8" spans="1:6" ht="15">
      <c r="A8" s="5" t="s">
        <v>25</v>
      </c>
      <c r="B8" s="6" t="s">
        <v>15</v>
      </c>
      <c r="C8" s="7">
        <v>730</v>
      </c>
      <c r="D8" s="8"/>
      <c r="E8" s="9">
        <f>+D8*C8*21.25</f>
        <v>0</v>
      </c>
      <c r="F8" s="4"/>
    </row>
    <row r="9" spans="1:6" ht="15">
      <c r="A9" s="5" t="s">
        <v>12</v>
      </c>
      <c r="B9" s="6" t="s">
        <v>15</v>
      </c>
      <c r="C9" s="7">
        <v>4954</v>
      </c>
      <c r="D9" s="8"/>
      <c r="E9" s="9">
        <f>+D9*C9*21.25</f>
        <v>0</v>
      </c>
      <c r="F9" s="4"/>
    </row>
    <row r="10" spans="1:6" ht="15">
      <c r="A10" s="5" t="s">
        <v>13</v>
      </c>
      <c r="B10" s="6" t="s">
        <v>15</v>
      </c>
      <c r="C10" s="7">
        <v>4290</v>
      </c>
      <c r="D10" s="8"/>
      <c r="E10" s="9">
        <f>+D10*C10*21.25</f>
        <v>0</v>
      </c>
      <c r="F10" s="4"/>
    </row>
    <row r="11" spans="1:6" ht="15">
      <c r="A11" s="5" t="s">
        <v>14</v>
      </c>
      <c r="B11" s="6" t="s">
        <v>15</v>
      </c>
      <c r="C11" s="7">
        <v>1040</v>
      </c>
      <c r="D11" s="8"/>
      <c r="E11" s="9">
        <f>+D11*C11*21.25</f>
        <v>0</v>
      </c>
      <c r="F11" s="4"/>
    </row>
    <row r="12" spans="1:6" ht="46.5">
      <c r="A12" s="10" t="s">
        <v>3</v>
      </c>
      <c r="B12" s="10"/>
      <c r="C12" s="11" t="s">
        <v>4</v>
      </c>
      <c r="D12" s="12"/>
      <c r="E12" s="13"/>
      <c r="F12" s="4"/>
    </row>
    <row r="13" spans="1:6" ht="15">
      <c r="A13" s="14" t="s">
        <v>5</v>
      </c>
      <c r="B13" s="15" t="s">
        <v>17</v>
      </c>
      <c r="C13" s="7">
        <v>1</v>
      </c>
      <c r="D13" s="16"/>
      <c r="E13" s="9">
        <f>+D13*C13</f>
        <v>0</v>
      </c>
      <c r="F13" s="4"/>
    </row>
    <row r="14" spans="1:6" ht="30.75">
      <c r="A14" s="14" t="s">
        <v>6</v>
      </c>
      <c r="B14" s="15" t="s">
        <v>18</v>
      </c>
      <c r="C14" s="7">
        <v>10</v>
      </c>
      <c r="D14" s="16"/>
      <c r="E14" s="9">
        <f>+D14*C14</f>
        <v>0</v>
      </c>
      <c r="F14" s="4"/>
    </row>
    <row r="15" spans="1:6" ht="15">
      <c r="A15" s="14" t="s">
        <v>27</v>
      </c>
      <c r="B15" s="17" t="s">
        <v>19</v>
      </c>
      <c r="C15" s="7">
        <f>2600/12*2</f>
        <v>433.3333333333333</v>
      </c>
      <c r="D15" s="16"/>
      <c r="E15" s="9">
        <f>+D15*C15</f>
        <v>0</v>
      </c>
      <c r="F15" s="4"/>
    </row>
    <row r="16" spans="1:6" ht="15">
      <c r="A16" s="14" t="s">
        <v>22</v>
      </c>
      <c r="B16" s="17" t="s">
        <v>19</v>
      </c>
      <c r="C16" s="18">
        <v>100</v>
      </c>
      <c r="D16" s="16"/>
      <c r="E16" s="9">
        <f>+D16*C16</f>
        <v>0</v>
      </c>
      <c r="F16" s="4"/>
    </row>
    <row r="17" spans="1:6" ht="15">
      <c r="A17" s="14" t="s">
        <v>28</v>
      </c>
      <c r="B17" s="17" t="s">
        <v>19</v>
      </c>
      <c r="C17" s="18">
        <f>7200/12</f>
        <v>600</v>
      </c>
      <c r="D17" s="16"/>
      <c r="E17" s="9">
        <f>+D17*C17</f>
        <v>0</v>
      </c>
      <c r="F17" s="4"/>
    </row>
    <row r="18" spans="1:6" ht="46.5">
      <c r="A18" s="35" t="s">
        <v>7</v>
      </c>
      <c r="B18" s="35"/>
      <c r="C18" s="11" t="s">
        <v>4</v>
      </c>
      <c r="D18" s="19"/>
      <c r="E18" s="13"/>
      <c r="F18" s="4"/>
    </row>
    <row r="19" spans="1:6" ht="15">
      <c r="A19" s="20" t="s">
        <v>33</v>
      </c>
      <c r="B19" s="17" t="s">
        <v>29</v>
      </c>
      <c r="C19" s="7">
        <v>23</v>
      </c>
      <c r="D19" s="8"/>
      <c r="E19" s="9">
        <f aca="true" t="shared" si="0" ref="E19:E26">+D19*C19</f>
        <v>0</v>
      </c>
      <c r="F19" s="4"/>
    </row>
    <row r="20" spans="1:6" ht="15">
      <c r="A20" s="20" t="s">
        <v>32</v>
      </c>
      <c r="B20" s="17" t="s">
        <v>21</v>
      </c>
      <c r="C20" s="7">
        <v>10</v>
      </c>
      <c r="D20" s="8"/>
      <c r="E20" s="9">
        <f t="shared" si="0"/>
        <v>0</v>
      </c>
      <c r="F20" s="4"/>
    </row>
    <row r="21" spans="1:6" ht="15" customHeight="1">
      <c r="A21" s="20" t="s">
        <v>34</v>
      </c>
      <c r="B21" s="17" t="s">
        <v>20</v>
      </c>
      <c r="C21" s="7">
        <v>120</v>
      </c>
      <c r="D21" s="8"/>
      <c r="E21" s="9">
        <f t="shared" si="0"/>
        <v>0</v>
      </c>
      <c r="F21" s="4"/>
    </row>
    <row r="22" spans="1:6" ht="15" customHeight="1">
      <c r="A22" s="20" t="s">
        <v>35</v>
      </c>
      <c r="B22" s="17" t="s">
        <v>20</v>
      </c>
      <c r="C22" s="7">
        <v>80</v>
      </c>
      <c r="D22" s="8"/>
      <c r="E22" s="9">
        <f t="shared" si="0"/>
        <v>0</v>
      </c>
      <c r="F22" s="4"/>
    </row>
    <row r="23" spans="1:6" ht="15">
      <c r="A23" s="20" t="s">
        <v>36</v>
      </c>
      <c r="B23" s="17" t="s">
        <v>20</v>
      </c>
      <c r="C23" s="7">
        <v>6</v>
      </c>
      <c r="D23" s="8"/>
      <c r="E23" s="9">
        <f t="shared" si="0"/>
        <v>0</v>
      </c>
      <c r="F23" s="21"/>
    </row>
    <row r="24" spans="1:6" ht="15">
      <c r="A24" s="20" t="s">
        <v>8</v>
      </c>
      <c r="B24" s="17" t="s">
        <v>20</v>
      </c>
      <c r="C24" s="7">
        <v>100</v>
      </c>
      <c r="D24" s="8"/>
      <c r="E24" s="9">
        <f t="shared" si="0"/>
        <v>0</v>
      </c>
      <c r="F24" s="21"/>
    </row>
    <row r="25" spans="1:6" ht="15">
      <c r="A25" s="20" t="s">
        <v>31</v>
      </c>
      <c r="B25" s="17" t="s">
        <v>20</v>
      </c>
      <c r="C25" s="7">
        <v>25</v>
      </c>
      <c r="D25" s="8"/>
      <c r="E25" s="9">
        <f t="shared" si="0"/>
        <v>0</v>
      </c>
      <c r="F25" s="21"/>
    </row>
    <row r="26" spans="1:6" ht="15">
      <c r="A26" s="20" t="s">
        <v>30</v>
      </c>
      <c r="B26" s="17" t="s">
        <v>21</v>
      </c>
      <c r="C26" s="7">
        <v>10</v>
      </c>
      <c r="D26" s="8"/>
      <c r="E26" s="9">
        <f t="shared" si="0"/>
        <v>0</v>
      </c>
      <c r="F26" s="21"/>
    </row>
    <row r="27" spans="1:6" ht="15">
      <c r="A27" s="4"/>
      <c r="B27" s="4"/>
      <c r="C27" s="4"/>
      <c r="D27" s="4"/>
      <c r="E27" s="4"/>
      <c r="F27" s="21"/>
    </row>
    <row r="28" spans="1:6" ht="15">
      <c r="A28" s="4"/>
      <c r="B28" s="4"/>
      <c r="C28" s="4"/>
      <c r="D28" s="4"/>
      <c r="E28" s="4"/>
      <c r="F28" s="21"/>
    </row>
    <row r="29" spans="1:6" ht="46.5">
      <c r="A29" s="31"/>
      <c r="B29" s="31"/>
      <c r="C29" s="32" t="s">
        <v>23</v>
      </c>
      <c r="D29" s="32" t="s">
        <v>24</v>
      </c>
      <c r="E29" s="33" t="s">
        <v>10</v>
      </c>
      <c r="F29" s="21"/>
    </row>
    <row r="30" spans="1:6" ht="15">
      <c r="A30" s="22" t="s">
        <v>9</v>
      </c>
      <c r="B30" s="23"/>
      <c r="C30" s="9">
        <f>SUM(E7:E11)</f>
        <v>0</v>
      </c>
      <c r="D30" s="24">
        <v>0.7</v>
      </c>
      <c r="E30" s="25">
        <f>C30*D30</f>
        <v>0</v>
      </c>
      <c r="F30" s="21"/>
    </row>
    <row r="31" spans="1:6" ht="15">
      <c r="A31" s="26" t="s">
        <v>3</v>
      </c>
      <c r="B31" s="23"/>
      <c r="C31" s="9">
        <f>SUM(E13:E17)</f>
        <v>0</v>
      </c>
      <c r="D31" s="24">
        <v>0.15</v>
      </c>
      <c r="E31" s="25">
        <f>C31*D31</f>
        <v>0</v>
      </c>
      <c r="F31" s="21"/>
    </row>
    <row r="32" spans="1:6" ht="15">
      <c r="A32" s="27" t="s">
        <v>7</v>
      </c>
      <c r="B32" s="23"/>
      <c r="C32" s="9">
        <f>(SUM(E19:E26))</f>
        <v>0</v>
      </c>
      <c r="D32" s="24">
        <v>0.15</v>
      </c>
      <c r="E32" s="25">
        <f>C32*D32</f>
        <v>0</v>
      </c>
      <c r="F32" s="21"/>
    </row>
    <row r="33" spans="1:6" ht="15">
      <c r="A33" s="28"/>
      <c r="B33" s="29"/>
      <c r="C33" s="34"/>
      <c r="D33" s="21"/>
      <c r="E33" s="30">
        <f>SUM(E30:E32)</f>
        <v>0</v>
      </c>
      <c r="F33" s="21"/>
    </row>
    <row r="34" spans="1:6" ht="15">
      <c r="A34" s="4"/>
      <c r="B34" s="4"/>
      <c r="C34" s="4"/>
      <c r="D34" s="4"/>
      <c r="E34" s="4"/>
      <c r="F34" s="21"/>
    </row>
    <row r="35" spans="1:6" ht="15">
      <c r="A35" s="4"/>
      <c r="B35" s="4"/>
      <c r="C35" s="4"/>
      <c r="D35" s="4"/>
      <c r="E35" s="4"/>
      <c r="F35" s="4"/>
    </row>
    <row r="36" ht="15">
      <c r="D36" s="1"/>
    </row>
    <row r="37" ht="15">
      <c r="D37" s="1"/>
    </row>
  </sheetData>
  <sheetProtection password="E242" sheet="1" formatCells="0" formatColumns="0" formatRows="0"/>
  <protectedRanges>
    <protectedRange sqref="D7:D26" name="Oblast2"/>
  </protectedRanges>
  <mergeCells count="2">
    <mergeCell ref="A18:B18"/>
    <mergeCell ref="A3:D3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Mádlová Iva</dc:creator>
  <cp:keywords/>
  <dc:description/>
  <cp:lastModifiedBy>Kohoutová Marketa</cp:lastModifiedBy>
  <cp:lastPrinted>2023-06-27T10:21:44Z</cp:lastPrinted>
  <dcterms:created xsi:type="dcterms:W3CDTF">2019-10-14T21:32:08Z</dcterms:created>
  <dcterms:modified xsi:type="dcterms:W3CDTF">2023-06-27T10:48:23Z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Datum předání na PO">
    <vt:lpwstr/>
  </property>
</Properties>
</file>