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Martin\Zakazky\2025\Hotel_Sadek\"/>
    </mc:Choice>
  </mc:AlternateContent>
  <bookViews>
    <workbookView xWindow="0" yWindow="0" windowWidth="0" windowHeight="0"/>
  </bookViews>
  <sheets>
    <sheet name="Rekapitulace stavby" sheetId="1" r:id="rId1"/>
    <sheet name="01.01 - Stavební část" sheetId="2" r:id="rId2"/>
    <sheet name="01.02 - Gastro vybavení" sheetId="3" r:id="rId3"/>
    <sheet name="01.03 - Vedlejší a ostatn..." sheetId="4" r:id="rId4"/>
    <sheet name="02.01 - Stavební část" sheetId="5" r:id="rId5"/>
    <sheet name="02.02 - Dodávka a montáž ..." sheetId="6" r:id="rId6"/>
    <sheet name="02.03 - Vedlejší a ostatn..." sheetId="7" r:id="rId7"/>
    <sheet name="03.01 - Stavební část" sheetId="8" r:id="rId8"/>
    <sheet name="03.02 - Vedlejší a ostatn..." sheetId="9" r:id="rId9"/>
    <sheet name="Pokyny pro vyplnění" sheetId="10" r:id="rId10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'01.01 - Stavební část'!$C$97:$K$402</definedName>
    <definedName name="_xlnm.Print_Area" localSheetId="1">'01.01 - Stavební část'!$C$4:$J$41,'01.01 - Stavební část'!$C$47:$J$77,'01.01 - Stavební část'!$C$83:$K$402</definedName>
    <definedName name="_xlnm.Print_Titles" localSheetId="1">'01.01 - Stavební část'!$97:$97</definedName>
    <definedName name="_xlnm._FilterDatabase" localSheetId="2" hidden="1">'01.02 - Gastro vybavení'!$C$88:$K$476</definedName>
    <definedName name="_xlnm.Print_Area" localSheetId="2">'01.02 - Gastro vybavení'!$C$4:$J$41,'01.02 - Gastro vybavení'!$C$47:$J$68,'01.02 - Gastro vybavení'!$C$74:$K$476</definedName>
    <definedName name="_xlnm.Print_Titles" localSheetId="2">'01.02 - Gastro vybavení'!$88:$88</definedName>
    <definedName name="_xlnm._FilterDatabase" localSheetId="3" hidden="1">'01.03 - Vedlejší a ostatn...'!$C$87:$K$100</definedName>
    <definedName name="_xlnm.Print_Area" localSheetId="3">'01.03 - Vedlejší a ostatn...'!$C$4:$J$41,'01.03 - Vedlejší a ostatn...'!$C$47:$J$67,'01.03 - Vedlejší a ostatn...'!$C$73:$K$100</definedName>
    <definedName name="_xlnm.Print_Titles" localSheetId="3">'01.03 - Vedlejší a ostatn...'!$87:$87</definedName>
    <definedName name="_xlnm._FilterDatabase" localSheetId="4" hidden="1">'02.01 - Stavební část'!$C$103:$K$583</definedName>
    <definedName name="_xlnm.Print_Area" localSheetId="4">'02.01 - Stavební část'!$C$4:$J$41,'02.01 - Stavební část'!$C$47:$J$83,'02.01 - Stavební část'!$C$89:$K$583</definedName>
    <definedName name="_xlnm.Print_Titles" localSheetId="4">'02.01 - Stavební část'!$103:$103</definedName>
    <definedName name="_xlnm._FilterDatabase" localSheetId="5" hidden="1">'02.02 - Dodávka a montáž ...'!$C$87:$K$107</definedName>
    <definedName name="_xlnm.Print_Area" localSheetId="5">'02.02 - Dodávka a montáž ...'!$C$4:$J$41,'02.02 - Dodávka a montáž ...'!$C$47:$J$67,'02.02 - Dodávka a montáž ...'!$C$73:$K$107</definedName>
    <definedName name="_xlnm.Print_Titles" localSheetId="5">'02.02 - Dodávka a montáž ...'!$87:$87</definedName>
    <definedName name="_xlnm._FilterDatabase" localSheetId="6" hidden="1">'02.03 - Vedlejší a ostatn...'!$C$88:$K$107</definedName>
    <definedName name="_xlnm.Print_Area" localSheetId="6">'02.03 - Vedlejší a ostatn...'!$C$4:$J$41,'02.03 - Vedlejší a ostatn...'!$C$47:$J$68,'02.03 - Vedlejší a ostatn...'!$C$74:$K$107</definedName>
    <definedName name="_xlnm.Print_Titles" localSheetId="6">'02.03 - Vedlejší a ostatn...'!$88:$88</definedName>
    <definedName name="_xlnm._FilterDatabase" localSheetId="7" hidden="1">'03.01 - Stavební část'!$C$95:$K$308</definedName>
    <definedName name="_xlnm.Print_Area" localSheetId="7">'03.01 - Stavební část'!$C$4:$J$41,'03.01 - Stavební část'!$C$47:$J$75,'03.01 - Stavební část'!$C$81:$K$308</definedName>
    <definedName name="_xlnm.Print_Titles" localSheetId="7">'03.01 - Stavební část'!$95:$95</definedName>
    <definedName name="_xlnm._FilterDatabase" localSheetId="8" hidden="1">'03.02 - Vedlejší a ostatn...'!$C$87:$K$100</definedName>
    <definedName name="_xlnm.Print_Area" localSheetId="8">'03.02 - Vedlejší a ostatn...'!$C$4:$J$41,'03.02 - Vedlejší a ostatn...'!$C$47:$J$67,'03.02 - Vedlejší a ostatn...'!$C$73:$K$100</definedName>
    <definedName name="_xlnm.Print_Titles" localSheetId="8">'03.02 - Vedlejší a ostatn...'!$87:$87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9"/>
  <c r="J38"/>
  <c i="1" r="AY65"/>
  <c i="9" r="J37"/>
  <c i="1" r="AX65"/>
  <c i="9" r="BI98"/>
  <c r="BH98"/>
  <c r="BG98"/>
  <c r="BF98"/>
  <c r="T98"/>
  <c r="T97"/>
  <c r="R98"/>
  <c r="R97"/>
  <c r="P98"/>
  <c r="P97"/>
  <c r="BI94"/>
  <c r="BH94"/>
  <c r="BG94"/>
  <c r="BF94"/>
  <c r="T94"/>
  <c r="R94"/>
  <c r="P94"/>
  <c r="BI91"/>
  <c r="BH91"/>
  <c r="BG91"/>
  <c r="BF91"/>
  <c r="T91"/>
  <c r="R91"/>
  <c r="P91"/>
  <c r="F84"/>
  <c r="F82"/>
  <c r="E80"/>
  <c r="F58"/>
  <c r="F56"/>
  <c r="E54"/>
  <c r="J26"/>
  <c r="E26"/>
  <c r="J59"/>
  <c r="J25"/>
  <c r="J23"/>
  <c r="E23"/>
  <c r="J84"/>
  <c r="J22"/>
  <c r="J20"/>
  <c r="E20"/>
  <c r="F59"/>
  <c r="J19"/>
  <c r="J14"/>
  <c r="J56"/>
  <c r="E7"/>
  <c r="E50"/>
  <c i="8" r="J39"/>
  <c r="J38"/>
  <c i="1" r="AY64"/>
  <c i="8" r="J37"/>
  <c i="1" r="AX64"/>
  <c i="8" r="BI306"/>
  <c r="BH306"/>
  <c r="BG306"/>
  <c r="BF306"/>
  <c r="T306"/>
  <c r="R306"/>
  <c r="P306"/>
  <c r="BI303"/>
  <c r="BH303"/>
  <c r="BG303"/>
  <c r="BF303"/>
  <c r="T303"/>
  <c r="R303"/>
  <c r="P303"/>
  <c r="BI296"/>
  <c r="BH296"/>
  <c r="BG296"/>
  <c r="BF296"/>
  <c r="T296"/>
  <c r="R296"/>
  <c r="P296"/>
  <c r="BI284"/>
  <c r="BH284"/>
  <c r="BG284"/>
  <c r="BF284"/>
  <c r="T284"/>
  <c r="R284"/>
  <c r="P284"/>
  <c r="BI272"/>
  <c r="BH272"/>
  <c r="BG272"/>
  <c r="BF272"/>
  <c r="T272"/>
  <c r="R272"/>
  <c r="P272"/>
  <c r="BI260"/>
  <c r="BH260"/>
  <c r="BG260"/>
  <c r="BF260"/>
  <c r="T260"/>
  <c r="R260"/>
  <c r="P260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T186"/>
  <c r="R187"/>
  <c r="R186"/>
  <c r="P187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2"/>
  <c r="F90"/>
  <c r="E88"/>
  <c r="F58"/>
  <c r="F56"/>
  <c r="E54"/>
  <c r="J26"/>
  <c r="E26"/>
  <c r="J93"/>
  <c r="J25"/>
  <c r="J23"/>
  <c r="E23"/>
  <c r="J58"/>
  <c r="J22"/>
  <c r="J20"/>
  <c r="E20"/>
  <c r="F93"/>
  <c r="J19"/>
  <c r="J14"/>
  <c r="J90"/>
  <c r="E7"/>
  <c r="E50"/>
  <c i="7" r="J39"/>
  <c r="J38"/>
  <c i="1" r="AY62"/>
  <c i="7" r="J37"/>
  <c i="1" r="AX62"/>
  <c i="7" r="BI103"/>
  <c r="BH103"/>
  <c r="BG103"/>
  <c r="BF103"/>
  <c r="T103"/>
  <c r="T102"/>
  <c r="R103"/>
  <c r="R102"/>
  <c r="P103"/>
  <c r="P102"/>
  <c r="BI99"/>
  <c r="BH99"/>
  <c r="BG99"/>
  <c r="BF99"/>
  <c r="T99"/>
  <c r="T98"/>
  <c r="R99"/>
  <c r="R98"/>
  <c r="P99"/>
  <c r="P98"/>
  <c r="BI95"/>
  <c r="BH95"/>
  <c r="BG95"/>
  <c r="BF95"/>
  <c r="T95"/>
  <c r="R95"/>
  <c r="P95"/>
  <c r="BI92"/>
  <c r="BH92"/>
  <c r="BG92"/>
  <c r="BF92"/>
  <c r="T92"/>
  <c r="R92"/>
  <c r="P92"/>
  <c r="F85"/>
  <c r="F83"/>
  <c r="E81"/>
  <c r="F58"/>
  <c r="F56"/>
  <c r="E54"/>
  <c r="J26"/>
  <c r="E26"/>
  <c r="J59"/>
  <c r="J25"/>
  <c r="J23"/>
  <c r="E23"/>
  <c r="J58"/>
  <c r="J22"/>
  <c r="J20"/>
  <c r="E20"/>
  <c r="F86"/>
  <c r="J19"/>
  <c r="J14"/>
  <c r="J56"/>
  <c r="E7"/>
  <c r="E77"/>
  <c i="6" r="J39"/>
  <c r="J38"/>
  <c i="1" r="AY61"/>
  <c i="6" r="J37"/>
  <c i="1" r="AX61"/>
  <c i="6"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F84"/>
  <c r="F82"/>
  <c r="E80"/>
  <c r="F58"/>
  <c r="F56"/>
  <c r="E54"/>
  <c r="J26"/>
  <c r="E26"/>
  <c r="J85"/>
  <c r="J25"/>
  <c r="J23"/>
  <c r="E23"/>
  <c r="J58"/>
  <c r="J22"/>
  <c r="J20"/>
  <c r="E20"/>
  <c r="F85"/>
  <c r="J19"/>
  <c r="J14"/>
  <c r="J56"/>
  <c r="E7"/>
  <c r="E50"/>
  <c i="5" r="J39"/>
  <c r="J38"/>
  <c i="1" r="AY60"/>
  <c i="5" r="J37"/>
  <c i="1" r="AX60"/>
  <c i="5" r="BI579"/>
  <c r="BH579"/>
  <c r="BG579"/>
  <c r="BF579"/>
  <c r="T579"/>
  <c r="R579"/>
  <c r="P579"/>
  <c r="BI573"/>
  <c r="BH573"/>
  <c r="BG573"/>
  <c r="BF573"/>
  <c r="T573"/>
  <c r="R573"/>
  <c r="P573"/>
  <c r="BI566"/>
  <c r="BH566"/>
  <c r="BG566"/>
  <c r="BF566"/>
  <c r="T566"/>
  <c r="R566"/>
  <c r="P566"/>
  <c r="BI562"/>
  <c r="BH562"/>
  <c r="BG562"/>
  <c r="BF562"/>
  <c r="T562"/>
  <c r="R562"/>
  <c r="P562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1"/>
  <c r="BH531"/>
  <c r="BG531"/>
  <c r="BF531"/>
  <c r="T531"/>
  <c r="R531"/>
  <c r="P531"/>
  <c r="BI525"/>
  <c r="BH525"/>
  <c r="BG525"/>
  <c r="BF525"/>
  <c r="T525"/>
  <c r="R525"/>
  <c r="P525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1"/>
  <c r="BH381"/>
  <c r="BG381"/>
  <c r="BF381"/>
  <c r="T381"/>
  <c r="R381"/>
  <c r="P381"/>
  <c r="BI377"/>
  <c r="BH377"/>
  <c r="BG377"/>
  <c r="BF377"/>
  <c r="T377"/>
  <c r="R377"/>
  <c r="P377"/>
  <c r="BI370"/>
  <c r="BH370"/>
  <c r="BG370"/>
  <c r="BF370"/>
  <c r="T370"/>
  <c r="R370"/>
  <c r="P370"/>
  <c r="BI363"/>
  <c r="BH363"/>
  <c r="BG363"/>
  <c r="BF363"/>
  <c r="T363"/>
  <c r="R363"/>
  <c r="P363"/>
  <c r="BI359"/>
  <c r="BH359"/>
  <c r="BG359"/>
  <c r="BF359"/>
  <c r="T359"/>
  <c r="R359"/>
  <c r="P359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F100"/>
  <c r="F98"/>
  <c r="E96"/>
  <c r="F58"/>
  <c r="F56"/>
  <c r="E54"/>
  <c r="J26"/>
  <c r="E26"/>
  <c r="J59"/>
  <c r="J25"/>
  <c r="J23"/>
  <c r="E23"/>
  <c r="J100"/>
  <c r="J22"/>
  <c r="J20"/>
  <c r="E20"/>
  <c r="F101"/>
  <c r="J19"/>
  <c r="J14"/>
  <c r="J56"/>
  <c r="E7"/>
  <c r="E50"/>
  <c i="4" r="J39"/>
  <c r="J38"/>
  <c i="1" r="AY58"/>
  <c i="4" r="J37"/>
  <c i="1" r="AX58"/>
  <c i="4" r="BI98"/>
  <c r="BH98"/>
  <c r="BG98"/>
  <c r="BF98"/>
  <c r="T98"/>
  <c r="T97"/>
  <c r="R98"/>
  <c r="R97"/>
  <c r="P98"/>
  <c r="P97"/>
  <c r="BI94"/>
  <c r="BH94"/>
  <c r="BG94"/>
  <c r="BF94"/>
  <c r="T94"/>
  <c r="R94"/>
  <c r="P94"/>
  <c r="BI91"/>
  <c r="BH91"/>
  <c r="BG91"/>
  <c r="BF91"/>
  <c r="T91"/>
  <c r="R91"/>
  <c r="P91"/>
  <c r="F84"/>
  <c r="F82"/>
  <c r="E80"/>
  <c r="F58"/>
  <c r="F56"/>
  <c r="E54"/>
  <c r="J26"/>
  <c r="E26"/>
  <c r="J85"/>
  <c r="J25"/>
  <c r="J23"/>
  <c r="E23"/>
  <c r="J84"/>
  <c r="J22"/>
  <c r="J20"/>
  <c r="E20"/>
  <c r="F59"/>
  <c r="J19"/>
  <c r="J14"/>
  <c r="J56"/>
  <c r="E7"/>
  <c r="E76"/>
  <c i="3" r="J39"/>
  <c r="J38"/>
  <c i="1" r="AY57"/>
  <c i="3" r="J37"/>
  <c i="1" r="AX57"/>
  <c i="3" r="BI475"/>
  <c r="BH475"/>
  <c r="BG475"/>
  <c r="BF475"/>
  <c r="T475"/>
  <c r="R475"/>
  <c r="P475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02"/>
  <c r="BH402"/>
  <c r="BG402"/>
  <c r="BF402"/>
  <c r="T402"/>
  <c r="R402"/>
  <c r="P402"/>
  <c r="BI392"/>
  <c r="BH392"/>
  <c r="BG392"/>
  <c r="BF392"/>
  <c r="T392"/>
  <c r="R392"/>
  <c r="P392"/>
  <c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4"/>
  <c r="BH344"/>
  <c r="BG344"/>
  <c r="BF344"/>
  <c r="T344"/>
  <c r="R344"/>
  <c r="P344"/>
  <c r="BI336"/>
  <c r="BH336"/>
  <c r="BG336"/>
  <c r="BF336"/>
  <c r="T336"/>
  <c r="R336"/>
  <c r="P336"/>
  <c r="BI327"/>
  <c r="BH327"/>
  <c r="BG327"/>
  <c r="BF327"/>
  <c r="T327"/>
  <c r="R327"/>
  <c r="P327"/>
  <c r="BI320"/>
  <c r="BH320"/>
  <c r="BG320"/>
  <c r="BF320"/>
  <c r="T320"/>
  <c r="R320"/>
  <c r="P320"/>
  <c r="BI313"/>
  <c r="BH313"/>
  <c r="BG313"/>
  <c r="BF313"/>
  <c r="T313"/>
  <c r="R313"/>
  <c r="P313"/>
  <c r="BI305"/>
  <c r="BH305"/>
  <c r="BG305"/>
  <c r="BF305"/>
  <c r="T305"/>
  <c r="R305"/>
  <c r="P305"/>
  <c r="BI298"/>
  <c r="BH298"/>
  <c r="BG298"/>
  <c r="BF298"/>
  <c r="T298"/>
  <c r="R298"/>
  <c r="P298"/>
  <c r="BI292"/>
  <c r="BH292"/>
  <c r="BG292"/>
  <c r="BF292"/>
  <c r="T292"/>
  <c r="R292"/>
  <c r="P292"/>
  <c r="BI285"/>
  <c r="BH285"/>
  <c r="BG285"/>
  <c r="BF285"/>
  <c r="T285"/>
  <c r="R285"/>
  <c r="P285"/>
  <c r="BI276"/>
  <c r="BH276"/>
  <c r="BG276"/>
  <c r="BF276"/>
  <c r="T276"/>
  <c r="R276"/>
  <c r="P276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48"/>
  <c r="BH248"/>
  <c r="BG248"/>
  <c r="BF248"/>
  <c r="T248"/>
  <c r="R248"/>
  <c r="P248"/>
  <c r="BI233"/>
  <c r="BH233"/>
  <c r="BG233"/>
  <c r="BF233"/>
  <c r="T233"/>
  <c r="R233"/>
  <c r="P233"/>
  <c r="BI218"/>
  <c r="BH218"/>
  <c r="BG218"/>
  <c r="BF218"/>
  <c r="T218"/>
  <c r="R218"/>
  <c r="P218"/>
  <c r="BI208"/>
  <c r="BH208"/>
  <c r="BG208"/>
  <c r="BF208"/>
  <c r="T208"/>
  <c r="R208"/>
  <c r="P208"/>
  <c r="BI195"/>
  <c r="BH195"/>
  <c r="BG195"/>
  <c r="BF195"/>
  <c r="T195"/>
  <c r="R195"/>
  <c r="P195"/>
  <c r="BI175"/>
  <c r="BH175"/>
  <c r="BG175"/>
  <c r="BF175"/>
  <c r="T175"/>
  <c r="R175"/>
  <c r="P175"/>
  <c r="BI161"/>
  <c r="BH161"/>
  <c r="BG161"/>
  <c r="BF161"/>
  <c r="T161"/>
  <c r="R161"/>
  <c r="P161"/>
  <c r="BI136"/>
  <c r="BH136"/>
  <c r="BG136"/>
  <c r="BF136"/>
  <c r="T136"/>
  <c r="R136"/>
  <c r="P136"/>
  <c r="BI122"/>
  <c r="BH122"/>
  <c r="BG122"/>
  <c r="BF122"/>
  <c r="T122"/>
  <c r="R122"/>
  <c r="P122"/>
  <c r="BI108"/>
  <c r="BH108"/>
  <c r="BG108"/>
  <c r="BF108"/>
  <c r="T108"/>
  <c r="R108"/>
  <c r="P108"/>
  <c r="BI92"/>
  <c r="BH92"/>
  <c r="BG92"/>
  <c r="BF92"/>
  <c r="T92"/>
  <c r="R92"/>
  <c r="P92"/>
  <c r="F85"/>
  <c r="F83"/>
  <c r="E81"/>
  <c r="F58"/>
  <c r="F56"/>
  <c r="E54"/>
  <c r="J26"/>
  <c r="E26"/>
  <c r="J59"/>
  <c r="J25"/>
  <c r="J23"/>
  <c r="E23"/>
  <c r="J85"/>
  <c r="J22"/>
  <c r="J20"/>
  <c r="E20"/>
  <c r="F59"/>
  <c r="J19"/>
  <c r="J14"/>
  <c r="J56"/>
  <c r="E7"/>
  <c r="E50"/>
  <c i="2" r="J39"/>
  <c r="J38"/>
  <c i="1" r="AY56"/>
  <c i="2" r="J37"/>
  <c i="1" r="AX56"/>
  <c i="2"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1"/>
  <c r="BH101"/>
  <c r="BG101"/>
  <c r="BF101"/>
  <c r="T101"/>
  <c r="R101"/>
  <c r="P101"/>
  <c r="F94"/>
  <c r="F92"/>
  <c r="E90"/>
  <c r="F58"/>
  <c r="F56"/>
  <c r="E54"/>
  <c r="J26"/>
  <c r="E26"/>
  <c r="J59"/>
  <c r="J25"/>
  <c r="J23"/>
  <c r="E23"/>
  <c r="J58"/>
  <c r="J22"/>
  <c r="J20"/>
  <c r="E20"/>
  <c r="F95"/>
  <c r="J19"/>
  <c r="J14"/>
  <c r="J92"/>
  <c r="E7"/>
  <c r="E86"/>
  <c i="1" r="L50"/>
  <c r="AM50"/>
  <c r="AM49"/>
  <c r="L49"/>
  <c r="AM47"/>
  <c r="L47"/>
  <c r="L45"/>
  <c r="L44"/>
  <c i="3" r="BK371"/>
  <c i="5" r="BK579"/>
  <c r="BK141"/>
  <c i="2" r="BK210"/>
  <c i="3" r="BK419"/>
  <c i="5" r="BK566"/>
  <c i="2" r="BK355"/>
  <c r="J369"/>
  <c i="5" r="BK183"/>
  <c r="BK236"/>
  <c i="8" r="J164"/>
  <c i="2" r="J156"/>
  <c i="3" r="BK336"/>
  <c i="5" r="J259"/>
  <c r="J391"/>
  <c i="8" r="BK102"/>
  <c i="2" r="J151"/>
  <c i="5" r="J466"/>
  <c i="3" r="BK451"/>
  <c i="5" r="J401"/>
  <c i="8" r="BK232"/>
  <c i="2" r="J365"/>
  <c i="5" r="BK207"/>
  <c r="BK410"/>
  <c i="6" r="BK99"/>
  <c i="2" r="J210"/>
  <c i="3" r="J359"/>
  <c i="5" r="J489"/>
  <c i="9" r="J94"/>
  <c i="3" r="BK392"/>
  <c i="5" r="BK189"/>
  <c i="2" r="BK131"/>
  <c r="BK282"/>
  <c i="3" r="J371"/>
  <c r="BK475"/>
  <c i="5" r="J186"/>
  <c i="8" r="BK217"/>
  <c i="2" r="BK200"/>
  <c i="5" r="J456"/>
  <c i="8" r="J211"/>
  <c i="2" r="J128"/>
  <c i="3" r="BK402"/>
  <c i="5" r="BK476"/>
  <c r="J470"/>
  <c i="8" r="BK303"/>
  <c i="2" r="J163"/>
  <c i="3" r="BK161"/>
  <c i="5" r="J539"/>
  <c r="J240"/>
  <c i="6" r="J93"/>
  <c i="3" r="BK431"/>
  <c i="5" r="J410"/>
  <c r="BK164"/>
  <c i="8" r="BK161"/>
  <c i="3" r="J381"/>
  <c i="5" r="J579"/>
  <c i="8" r="J132"/>
  <c i="2" r="J146"/>
  <c i="3" r="J268"/>
  <c i="5" r="BK117"/>
  <c i="8" r="J221"/>
  <c i="2" r="BK205"/>
  <c r="J372"/>
  <c i="5" r="J324"/>
  <c r="BK144"/>
  <c r="BK264"/>
  <c i="9" r="J98"/>
  <c i="2" r="BK237"/>
  <c i="5" r="BK153"/>
  <c r="BK422"/>
  <c i="8" r="J232"/>
  <c i="2" r="J347"/>
  <c i="3" r="BK136"/>
  <c i="6" r="J95"/>
  <c i="5" r="J283"/>
  <c i="8" r="BK192"/>
  <c i="2" r="BK168"/>
  <c i="5" r="J377"/>
  <c r="BK404"/>
  <c i="2" r="BK156"/>
  <c i="3" r="BK264"/>
  <c i="5" r="J144"/>
  <c i="2" r="BK307"/>
  <c i="3" r="BK305"/>
  <c i="5" r="J381"/>
  <c r="BK331"/>
  <c i="2" r="J335"/>
  <c i="3" r="J218"/>
  <c i="5" r="J247"/>
  <c i="2" r="J376"/>
  <c i="3" r="BK417"/>
  <c i="5" r="BK505"/>
  <c r="BK201"/>
  <c r="J566"/>
  <c r="BK324"/>
  <c r="BK482"/>
  <c i="7" r="J99"/>
  <c i="2" r="J168"/>
  <c i="3" r="J320"/>
  <c i="5" r="BK501"/>
  <c r="BK562"/>
  <c r="BK273"/>
  <c r="J485"/>
  <c r="J309"/>
  <c i="8" r="J272"/>
  <c i="2" r="J387"/>
  <c r="J112"/>
  <c i="5" r="BK338"/>
  <c r="BK442"/>
  <c r="J153"/>
  <c i="6" r="J106"/>
  <c i="2" r="BK277"/>
  <c r="BK171"/>
  <c r="BK335"/>
  <c r="J142"/>
  <c i="3" r="J419"/>
  <c i="5" r="J273"/>
  <c r="J204"/>
  <c r="BK463"/>
  <c r="BK401"/>
  <c r="J195"/>
  <c i="7" r="BK99"/>
  <c i="8" r="BK112"/>
  <c r="J236"/>
  <c i="2" r="J307"/>
  <c r="BK142"/>
  <c r="J187"/>
  <c i="3" r="J362"/>
  <c i="5" r="BK213"/>
  <c r="BK195"/>
  <c r="J183"/>
  <c r="J158"/>
  <c r="BK473"/>
  <c i="7" r="J103"/>
  <c i="8" r="BK229"/>
  <c i="2" r="BK173"/>
  <c i="3" r="BK122"/>
  <c i="5" r="J446"/>
  <c r="BK242"/>
  <c r="J554"/>
  <c i="7" r="BK103"/>
  <c i="8" r="J187"/>
  <c i="2" r="J340"/>
  <c r="BK273"/>
  <c i="3" r="BK421"/>
  <c r="J108"/>
  <c i="5" r="BK345"/>
  <c r="J473"/>
  <c i="7" r="J92"/>
  <c i="8" r="J146"/>
  <c r="BK179"/>
  <c i="2" r="BK176"/>
  <c r="BK195"/>
  <c r="J277"/>
  <c i="3" r="J264"/>
  <c i="4" r="J98"/>
  <c i="5" r="BK408"/>
  <c r="J289"/>
  <c r="BK470"/>
  <c i="6" r="J97"/>
  <c i="8" r="BK187"/>
  <c i="9" r="BK94"/>
  <c i="2" r="BK387"/>
  <c r="BK115"/>
  <c i="3" r="BK285"/>
  <c i="5" r="J495"/>
  <c r="J279"/>
  <c r="J501"/>
  <c r="J345"/>
  <c i="8" r="J199"/>
  <c i="2" r="J195"/>
  <c r="J191"/>
  <c r="J218"/>
  <c i="3" r="BK108"/>
  <c i="5" r="J249"/>
  <c r="BK304"/>
  <c r="J180"/>
  <c i="8" r="J205"/>
  <c i="2" r="J297"/>
  <c r="BK151"/>
  <c r="BK218"/>
  <c i="3" r="J425"/>
  <c r="J431"/>
  <c r="J344"/>
  <c r="J357"/>
  <c r="J259"/>
  <c i="5" r="BK225"/>
  <c r="J149"/>
  <c r="J225"/>
  <c r="J228"/>
  <c r="J126"/>
  <c i="6" r="J102"/>
  <c i="8" r="BK272"/>
  <c i="2" r="BK161"/>
  <c r="BK181"/>
  <c r="J267"/>
  <c i="3" r="BK344"/>
  <c r="J392"/>
  <c i="5" r="J459"/>
  <c r="J112"/>
  <c i="2" r="BK365"/>
  <c r="BK112"/>
  <c r="BK270"/>
  <c i="3" r="BK248"/>
  <c r="BK259"/>
  <c r="BK327"/>
  <c i="4" r="J91"/>
  <c i="5" r="J245"/>
  <c r="BK459"/>
  <c r="BK228"/>
  <c r="J230"/>
  <c i="7" r="BK92"/>
  <c i="8" r="BK176"/>
  <c r="J303"/>
  <c i="9" r="BK98"/>
  <c i="2" r="BK302"/>
  <c r="BK267"/>
  <c r="J161"/>
  <c r="BK326"/>
  <c i="3" r="J298"/>
  <c r="BK233"/>
  <c r="BK175"/>
  <c i="5" r="J463"/>
  <c r="BK551"/>
  <c r="BK254"/>
  <c r="BK249"/>
  <c r="J314"/>
  <c r="J359"/>
  <c r="BK245"/>
  <c i="8" r="BK199"/>
  <c r="J284"/>
  <c r="J176"/>
  <c i="2" r="J154"/>
  <c i="3" r="J417"/>
  <c i="5" r="BK391"/>
  <c r="BK283"/>
  <c r="BK198"/>
  <c r="J216"/>
  <c r="BK519"/>
  <c i="8" r="J244"/>
  <c i="2" r="BK215"/>
  <c i="3" r="BK437"/>
  <c i="5" r="J482"/>
  <c r="J117"/>
  <c r="BK432"/>
  <c i="2" r="BK245"/>
  <c r="BK163"/>
  <c r="J355"/>
  <c r="BK107"/>
  <c r="J200"/>
  <c i="5" r="BK247"/>
  <c r="BK495"/>
  <c r="BK309"/>
  <c r="J451"/>
  <c r="J515"/>
  <c i="7" r="J95"/>
  <c i="2" r="BK393"/>
  <c r="BK312"/>
  <c i="3" r="J161"/>
  <c r="J423"/>
  <c r="J327"/>
  <c i="5" r="BK259"/>
  <c r="BK525"/>
  <c r="J508"/>
  <c i="6" r="BK91"/>
  <c i="8" r="J161"/>
  <c r="BK248"/>
  <c i="2" r="BK347"/>
  <c r="J343"/>
  <c i="3" r="J276"/>
  <c i="5" r="BK216"/>
  <c r="J442"/>
  <c i="6" r="J99"/>
  <c i="2" r="BK187"/>
  <c r="BK255"/>
  <c r="J273"/>
  <c r="BK101"/>
  <c i="3" r="J92"/>
  <c r="BK425"/>
  <c i="5" r="BK536"/>
  <c r="J270"/>
  <c r="J498"/>
  <c i="8" r="BK146"/>
  <c r="J99"/>
  <c r="J139"/>
  <c i="9" r="J91"/>
  <c i="2" r="J393"/>
  <c r="BK297"/>
  <c i="3" r="J451"/>
  <c i="5" r="BK210"/>
  <c r="BK548"/>
  <c r="J304"/>
  <c r="BK559"/>
  <c i="8" r="BK211"/>
  <c r="BK224"/>
  <c i="2" r="BK191"/>
  <c r="J124"/>
  <c i="3" r="BK427"/>
  <c i="5" r="J476"/>
  <c r="J236"/>
  <c r="BK161"/>
  <c r="J519"/>
  <c r="J223"/>
  <c i="8" r="J248"/>
  <c r="BK156"/>
  <c i="2" r="BK331"/>
  <c i="3" r="BK320"/>
  <c r="BK298"/>
  <c i="5" r="J338"/>
  <c r="J201"/>
  <c r="BK352"/>
  <c i="6" r="F37"/>
  <c i="3" r="J435"/>
  <c i="5" r="BK485"/>
  <c r="J167"/>
  <c r="BK107"/>
  <c r="BK126"/>
  <c r="BK359"/>
  <c i="8" r="J119"/>
  <c i="2" r="J176"/>
  <c r="J292"/>
  <c r="BK358"/>
  <c i="3" r="BK276"/>
  <c i="4" r="BK94"/>
  <c i="5" r="J559"/>
  <c r="BK466"/>
  <c i="8" r="BK296"/>
  <c i="2" r="BK285"/>
  <c r="J358"/>
  <c r="J205"/>
  <c i="3" r="BK357"/>
  <c r="BK362"/>
  <c r="J292"/>
  <c r="BK381"/>
  <c i="5" r="BK257"/>
  <c r="J141"/>
  <c r="J192"/>
  <c r="BK498"/>
  <c r="BK377"/>
  <c i="8" r="BK132"/>
  <c r="BK151"/>
  <c r="J217"/>
  <c i="2" r="BK369"/>
  <c r="BK124"/>
  <c r="BK362"/>
  <c r="J159"/>
  <c i="3" r="BK292"/>
  <c r="J355"/>
  <c i="5" r="BK417"/>
  <c r="BK296"/>
  <c r="BK573"/>
  <c r="J257"/>
  <c r="J161"/>
  <c r="J136"/>
  <c r="J233"/>
  <c i="8" r="J156"/>
  <c r="BK124"/>
  <c i="3" r="BK423"/>
  <c i="5" r="J264"/>
  <c i="8" r="J229"/>
  <c i="3" r="BK92"/>
  <c i="5" r="BK437"/>
  <c i="2" r="BK227"/>
  <c r="J222"/>
  <c i="3" r="J313"/>
  <c i="5" r="BK223"/>
  <c r="BK539"/>
  <c i="8" r="J102"/>
  <c i="2" r="J227"/>
  <c r="BK165"/>
  <c i="3" r="J437"/>
  <c i="5" r="BK129"/>
  <c r="J573"/>
  <c i="8" r="BK183"/>
  <c i="2" r="J184"/>
  <c i="3" r="J429"/>
  <c i="5" r="J129"/>
  <c r="J170"/>
  <c i="2" r="J101"/>
  <c r="BK159"/>
  <c i="3" r="J458"/>
  <c i="5" r="BK314"/>
  <c i="8" r="J306"/>
  <c i="2" r="BK154"/>
  <c r="BK121"/>
  <c i="5" r="BK531"/>
  <c r="BK545"/>
  <c i="2" r="BK249"/>
  <c i="3" r="J136"/>
  <c i="5" r="J177"/>
  <c r="BK276"/>
  <c i="2" r="J181"/>
  <c i="3" r="J285"/>
  <c i="5" r="BK289"/>
  <c i="3" r="J305"/>
  <c i="5" r="J479"/>
  <c r="BK446"/>
  <c i="8" r="BK214"/>
  <c i="2" r="BK352"/>
  <c i="5" r="BK167"/>
  <c i="8" r="J214"/>
  <c i="2" r="J255"/>
  <c i="3" r="J402"/>
  <c i="5" r="BK170"/>
  <c r="BK489"/>
  <c i="8" r="BK172"/>
  <c i="2" r="J331"/>
  <c i="3" r="J415"/>
  <c r="J336"/>
  <c i="5" r="BK133"/>
  <c r="J210"/>
  <c i="8" r="BK164"/>
  <c i="2" r="J312"/>
  <c i="3" r="BK433"/>
  <c i="5" r="BK394"/>
  <c r="J242"/>
  <c r="BK512"/>
  <c r="J189"/>
  <c r="BK363"/>
  <c i="2" r="J352"/>
  <c r="J165"/>
  <c i="3" r="BK435"/>
  <c i="5" r="J417"/>
  <c i="7" r="F37"/>
  <c i="2" r="BK178"/>
  <c i="5" r="BK451"/>
  <c r="J296"/>
  <c r="J394"/>
  <c r="BK158"/>
  <c r="BK381"/>
  <c i="8" r="BK139"/>
  <c r="J241"/>
  <c r="BK169"/>
  <c i="2" r="BK321"/>
  <c r="J398"/>
  <c i="3" r="J386"/>
  <c i="5" r="J548"/>
  <c r="BK301"/>
  <c r="BK279"/>
  <c r="J276"/>
  <c i="8" r="J124"/>
  <c r="BK244"/>
  <c i="2" r="BK232"/>
  <c r="J321"/>
  <c r="BK135"/>
  <c i="5" r="BK370"/>
  <c r="J198"/>
  <c r="BK174"/>
  <c r="BK240"/>
  <c i="2" r="BK398"/>
  <c r="J245"/>
  <c i="3" r="J195"/>
  <c r="J444"/>
  <c i="5" r="BK112"/>
  <c r="BK149"/>
  <c i="6" r="BK93"/>
  <c i="8" r="J179"/>
  <c r="J172"/>
  <c i="2" r="J362"/>
  <c r="J381"/>
  <c i="3" r="J366"/>
  <c i="5" r="BK427"/>
  <c r="J404"/>
  <c r="J536"/>
  <c r="BK120"/>
  <c i="7" r="BK95"/>
  <c i="2" r="J178"/>
  <c r="J326"/>
  <c i="3" r="J421"/>
  <c r="BK313"/>
  <c i="5" r="BK186"/>
  <c r="J251"/>
  <c r="BK270"/>
  <c i="6" r="BK102"/>
  <c i="2" r="J215"/>
  <c r="BK340"/>
  <c r="J115"/>
  <c i="3" r="BK386"/>
  <c i="5" r="BK136"/>
  <c r="BK180"/>
  <c r="BK267"/>
  <c i="2" r="BK184"/>
  <c r="BK381"/>
  <c i="1" r="AS55"/>
  <c i="3" r="BK218"/>
  <c r="BK355"/>
  <c r="J427"/>
  <c i="4" r="J94"/>
  <c i="5" r="J331"/>
  <c r="J437"/>
  <c r="J164"/>
  <c r="J408"/>
  <c i="6" r="BK97"/>
  <c i="8" r="BK106"/>
  <c i="2" r="J107"/>
  <c r="BK261"/>
  <c r="BK292"/>
  <c i="5" r="BK204"/>
  <c r="J213"/>
  <c i="2" r="BK372"/>
  <c r="J121"/>
  <c i="3" r="BK376"/>
  <c r="J233"/>
  <c i="5" r="J531"/>
  <c r="J432"/>
  <c r="BK398"/>
  <c i="6" r="J91"/>
  <c i="8" r="J143"/>
  <c i="2" r="BK317"/>
  <c r="BK222"/>
  <c r="BK146"/>
  <c r="J232"/>
  <c i="3" r="BK359"/>
  <c r="BK444"/>
  <c i="5" r="BK220"/>
  <c r="BK192"/>
  <c r="BK515"/>
  <c r="BK320"/>
  <c r="J505"/>
  <c i="8" r="J112"/>
  <c r="J296"/>
  <c i="2" r="BK288"/>
  <c i="4" r="BK91"/>
  <c i="5" r="J292"/>
  <c r="J427"/>
  <c r="J238"/>
  <c r="J370"/>
  <c i="8" r="BK205"/>
  <c i="2" r="J242"/>
  <c i="3" r="J248"/>
  <c i="5" r="J542"/>
  <c r="BK233"/>
  <c r="J512"/>
  <c i="2" r="J131"/>
  <c r="BK376"/>
  <c r="J270"/>
  <c r="J171"/>
  <c i="3" r="J433"/>
  <c i="5" r="BK508"/>
  <c r="J545"/>
  <c r="J207"/>
  <c r="J398"/>
  <c r="BK177"/>
  <c i="8" r="J151"/>
  <c r="BK99"/>
  <c r="J183"/>
  <c i="2" r="J288"/>
  <c r="BK128"/>
  <c r="J138"/>
  <c i="3" r="J122"/>
  <c r="J376"/>
  <c i="5" r="BK456"/>
  <c r="J525"/>
  <c r="J562"/>
  <c r="J254"/>
  <c i="6" r="BK106"/>
  <c i="8" r="BK306"/>
  <c r="BK241"/>
  <c i="1" r="AS59"/>
  <c i="5" r="J413"/>
  <c r="BK251"/>
  <c i="8" r="BK143"/>
  <c i="2" r="J237"/>
  <c r="J285"/>
  <c i="3" r="BK415"/>
  <c r="BK268"/>
  <c i="5" r="BK413"/>
  <c r="J551"/>
  <c i="6" r="BK95"/>
  <c i="8" r="J224"/>
  <c r="BK284"/>
  <c i="2" r="J135"/>
  <c r="J173"/>
  <c r="J249"/>
  <c i="3" r="J175"/>
  <c i="5" r="J317"/>
  <c r="BK261"/>
  <c r="BK317"/>
  <c i="8" r="J169"/>
  <c i="2" r="J302"/>
  <c r="BK343"/>
  <c i="5" r="J267"/>
  <c r="BK388"/>
  <c r="J133"/>
  <c r="J107"/>
  <c r="J388"/>
  <c i="8" r="J106"/>
  <c i="5" r="BK554"/>
  <c r="BK238"/>
  <c i="6" r="F38"/>
  <c i="1" r="BC61"/>
  <c i="3" r="BK208"/>
  <c i="5" r="BK230"/>
  <c r="J301"/>
  <c i="8" r="J260"/>
  <c i="2" r="J282"/>
  <c r="J317"/>
  <c i="3" r="BK429"/>
  <c r="BK195"/>
  <c r="BK366"/>
  <c r="J475"/>
  <c i="5" r="J422"/>
  <c r="J352"/>
  <c r="J320"/>
  <c r="BK479"/>
  <c r="J174"/>
  <c i="8" r="BK236"/>
  <c r="BK221"/>
  <c r="BK119"/>
  <c i="2" r="J261"/>
  <c i="1" r="AS63"/>
  <c i="2" r="BK242"/>
  <c r="BK138"/>
  <c i="3" r="J208"/>
  <c r="BK458"/>
  <c i="4" r="BK98"/>
  <c i="5" r="J220"/>
  <c r="J261"/>
  <c r="J120"/>
  <c r="J363"/>
  <c r="BK292"/>
  <c r="BK542"/>
  <c i="8" r="J192"/>
  <c r="BK260"/>
  <c i="9" r="BK91"/>
  <c i="7" l="1" r="P91"/>
  <c r="P90"/>
  <c r="P89"/>
  <c i="1" r="AU62"/>
  <c i="2" r="R150"/>
  <c r="R291"/>
  <c i="3" r="P365"/>
  <c i="5" r="P132"/>
  <c r="P157"/>
  <c r="T323"/>
  <c r="BK462"/>
  <c r="J462"/>
  <c r="J78"/>
  <c r="R535"/>
  <c r="R534"/>
  <c i="8" r="T220"/>
  <c i="2" r="P150"/>
  <c r="BK248"/>
  <c r="J248"/>
  <c r="J73"/>
  <c r="BK386"/>
  <c r="J386"/>
  <c r="J76"/>
  <c i="3" r="R91"/>
  <c r="R90"/>
  <c i="4" r="BK90"/>
  <c r="J90"/>
  <c r="J65"/>
  <c i="5" r="R106"/>
  <c r="R173"/>
  <c r="BK295"/>
  <c r="J295"/>
  <c r="J74"/>
  <c r="BK397"/>
  <c r="J397"/>
  <c r="J76"/>
  <c r="P462"/>
  <c r="T535"/>
  <c r="T534"/>
  <c i="7" r="R91"/>
  <c r="R90"/>
  <c r="R89"/>
  <c i="8" r="BK105"/>
  <c r="J105"/>
  <c r="J66"/>
  <c r="T235"/>
  <c i="2" r="T127"/>
  <c r="T248"/>
  <c i="3" r="BK91"/>
  <c r="BK90"/>
  <c i="5" r="BK323"/>
  <c r="J323"/>
  <c r="J75"/>
  <c i="8" r="P247"/>
  <c i="2" r="BK120"/>
  <c r="J120"/>
  <c r="J66"/>
  <c r="BK190"/>
  <c r="J190"/>
  <c r="J71"/>
  <c r="P248"/>
  <c r="T386"/>
  <c i="3" r="P391"/>
  <c i="4" r="T90"/>
  <c r="T89"/>
  <c r="T88"/>
  <c i="5" r="P106"/>
  <c r="R125"/>
  <c r="T219"/>
  <c r="P282"/>
  <c r="BK416"/>
  <c r="J416"/>
  <c r="J77"/>
  <c r="R462"/>
  <c r="R565"/>
  <c i="6" r="BK90"/>
  <c r="J90"/>
  <c r="J65"/>
  <c i="8" r="R247"/>
  <c i="5" r="BK219"/>
  <c r="J219"/>
  <c r="J72"/>
  <c r="R282"/>
  <c r="R488"/>
  <c i="8" r="BK168"/>
  <c r="J168"/>
  <c r="J68"/>
  <c i="2" r="P100"/>
  <c r="P190"/>
  <c r="T346"/>
  <c i="3" r="BK365"/>
  <c r="J365"/>
  <c r="J66"/>
  <c i="4" r="R90"/>
  <c r="R89"/>
  <c r="R88"/>
  <c i="5" r="T125"/>
  <c r="P323"/>
  <c i="8" r="T191"/>
  <c i="2" r="R127"/>
  <c r="BK221"/>
  <c r="J221"/>
  <c r="J72"/>
  <c i="3" r="BK391"/>
  <c r="J391"/>
  <c r="J67"/>
  <c i="5" r="BK106"/>
  <c r="J106"/>
  <c r="J65"/>
  <c r="P125"/>
  <c r="P173"/>
  <c r="T295"/>
  <c r="P397"/>
  <c r="T488"/>
  <c i="8" r="R191"/>
  <c i="2" r="R120"/>
  <c r="R248"/>
  <c i="4" r="P90"/>
  <c r="P89"/>
  <c r="P88"/>
  <c i="1" r="AU58"/>
  <c i="6" r="R90"/>
  <c r="R89"/>
  <c r="R88"/>
  <c i="2" r="BK100"/>
  <c r="J100"/>
  <c r="J65"/>
  <c r="T120"/>
  <c r="T291"/>
  <c i="3" r="T391"/>
  <c i="5" r="R295"/>
  <c r="P488"/>
  <c i="8" r="BK220"/>
  <c r="J220"/>
  <c r="J72"/>
  <c i="5" r="T157"/>
  <c r="P295"/>
  <c r="T397"/>
  <c r="P535"/>
  <c r="P534"/>
  <c i="7" r="BK91"/>
  <c r="J91"/>
  <c r="J65"/>
  <c r="T91"/>
  <c r="T90"/>
  <c r="T89"/>
  <c i="8" r="R105"/>
  <c r="BK247"/>
  <c r="J247"/>
  <c r="J74"/>
  <c i="2" r="BK127"/>
  <c r="J127"/>
  <c r="J67"/>
  <c r="P291"/>
  <c i="3" r="T91"/>
  <c r="T90"/>
  <c i="5" r="BK132"/>
  <c r="J132"/>
  <c r="J67"/>
  <c r="BK157"/>
  <c r="J157"/>
  <c r="J70"/>
  <c r="R323"/>
  <c r="BK488"/>
  <c r="J488"/>
  <c r="J79"/>
  <c r="BK565"/>
  <c r="J565"/>
  <c r="J82"/>
  <c i="6" r="P90"/>
  <c r="P89"/>
  <c r="P88"/>
  <c i="1" r="AU61"/>
  <c i="8" r="P105"/>
  <c r="T247"/>
  <c i="2" r="T100"/>
  <c r="T99"/>
  <c r="T190"/>
  <c r="R346"/>
  <c i="3" r="P91"/>
  <c r="P90"/>
  <c r="P89"/>
  <c i="1" r="AU57"/>
  <c i="5" r="BK173"/>
  <c r="T416"/>
  <c r="T565"/>
  <c i="8" r="T98"/>
  <c r="P131"/>
  <c r="T168"/>
  <c r="P220"/>
  <c i="2" r="BK150"/>
  <c r="J150"/>
  <c r="J70"/>
  <c r="R221"/>
  <c r="T221"/>
  <c r="R386"/>
  <c i="3" r="R391"/>
  <c i="5" r="BK125"/>
  <c r="J125"/>
  <c r="J66"/>
  <c r="R219"/>
  <c r="R416"/>
  <c r="BK535"/>
  <c r="BK534"/>
  <c r="J534"/>
  <c r="J80"/>
  <c i="8" r="R98"/>
  <c r="R131"/>
  <c r="P191"/>
  <c r="R235"/>
  <c i="2" r="T150"/>
  <c r="T149"/>
  <c r="BK291"/>
  <c r="J291"/>
  <c r="J74"/>
  <c r="P386"/>
  <c i="3" r="R365"/>
  <c i="5" r="R132"/>
  <c r="P219"/>
  <c r="P416"/>
  <c r="T462"/>
  <c r="P565"/>
  <c i="6" r="T90"/>
  <c r="T89"/>
  <c r="T88"/>
  <c i="8" r="BK98"/>
  <c r="J98"/>
  <c r="J65"/>
  <c r="T131"/>
  <c r="BK191"/>
  <c r="P235"/>
  <c i="9" r="BK90"/>
  <c i="2" r="P120"/>
  <c r="R190"/>
  <c r="P346"/>
  <c i="3" r="T365"/>
  <c i="5" r="T132"/>
  <c r="R157"/>
  <c i="8" r="P98"/>
  <c r="T105"/>
  <c r="T97"/>
  <c r="P168"/>
  <c r="BK235"/>
  <c r="J235"/>
  <c r="J73"/>
  <c i="9" r="R90"/>
  <c r="R89"/>
  <c r="R88"/>
  <c i="2" r="R100"/>
  <c r="R99"/>
  <c r="P127"/>
  <c r="P221"/>
  <c r="BK346"/>
  <c r="J346"/>
  <c r="J75"/>
  <c i="5" r="T106"/>
  <c r="T105"/>
  <c r="T173"/>
  <c r="BK282"/>
  <c r="J282"/>
  <c r="J73"/>
  <c r="T282"/>
  <c r="R397"/>
  <c i="8" r="BK131"/>
  <c r="J131"/>
  <c r="J67"/>
  <c r="R168"/>
  <c r="R220"/>
  <c i="9" r="P90"/>
  <c r="P89"/>
  <c r="P88"/>
  <c i="1" r="AU65"/>
  <c i="9" r="T90"/>
  <c r="T89"/>
  <c r="T88"/>
  <c i="6" r="BK105"/>
  <c r="J105"/>
  <c r="J66"/>
  <c i="7" r="BK98"/>
  <c r="J98"/>
  <c r="J66"/>
  <c r="BK102"/>
  <c r="J102"/>
  <c r="J67"/>
  <c i="2" r="BK145"/>
  <c r="J145"/>
  <c r="J68"/>
  <c i="5" r="BK152"/>
  <c r="J152"/>
  <c r="J68"/>
  <c i="4" r="BK97"/>
  <c r="J97"/>
  <c r="J66"/>
  <c i="8" r="BK186"/>
  <c r="J186"/>
  <c r="J69"/>
  <c i="9" r="BK97"/>
  <c r="J97"/>
  <c r="J66"/>
  <c r="E76"/>
  <c r="BE98"/>
  <c i="8" r="J191"/>
  <c r="J71"/>
  <c i="9" r="F85"/>
  <c r="J82"/>
  <c r="J58"/>
  <c r="J85"/>
  <c r="BE94"/>
  <c r="BE91"/>
  <c i="8" r="BE99"/>
  <c r="BE112"/>
  <c r="BE221"/>
  <c r="BE232"/>
  <c r="BE248"/>
  <c r="BE106"/>
  <c r="BE124"/>
  <c r="BE156"/>
  <c r="BE214"/>
  <c r="BE236"/>
  <c r="BE244"/>
  <c r="BE260"/>
  <c r="BE272"/>
  <c r="BE303"/>
  <c i="7" r="BK90"/>
  <c r="BK89"/>
  <c r="J89"/>
  <c i="8" r="BE306"/>
  <c r="BE224"/>
  <c r="BE241"/>
  <c r="BE284"/>
  <c r="J56"/>
  <c r="BE187"/>
  <c r="BE211"/>
  <c r="BE296"/>
  <c r="J59"/>
  <c r="BE132"/>
  <c r="BE139"/>
  <c r="BE146"/>
  <c r="BE169"/>
  <c r="BE176"/>
  <c r="BE217"/>
  <c r="F59"/>
  <c r="J92"/>
  <c r="BE119"/>
  <c r="BE161"/>
  <c r="BE164"/>
  <c r="BE179"/>
  <c r="BE183"/>
  <c r="BE199"/>
  <c r="E84"/>
  <c r="BE143"/>
  <c r="BE172"/>
  <c r="BE205"/>
  <c r="BE102"/>
  <c r="BE151"/>
  <c r="BE229"/>
  <c r="BE192"/>
  <c i="7" r="BE103"/>
  <c i="6" r="BK89"/>
  <c r="J89"/>
  <c r="J64"/>
  <c i="7" r="F59"/>
  <c r="BE92"/>
  <c r="E50"/>
  <c r="J83"/>
  <c r="BE99"/>
  <c r="J85"/>
  <c r="J86"/>
  <c r="BE95"/>
  <c i="1" r="BB62"/>
  <c i="5" r="J535"/>
  <c r="J81"/>
  <c i="6" r="J84"/>
  <c r="E76"/>
  <c r="F59"/>
  <c i="5" r="J173"/>
  <c r="J71"/>
  <c i="6" r="BE99"/>
  <c i="5" r="BK105"/>
  <c i="6" r="BE102"/>
  <c i="1" r="BB61"/>
  <c i="6" r="J82"/>
  <c r="BE93"/>
  <c r="BE95"/>
  <c r="BE97"/>
  <c r="BE106"/>
  <c r="J59"/>
  <c r="BE91"/>
  <c i="5" r="E92"/>
  <c r="BE117"/>
  <c r="BE144"/>
  <c r="BE240"/>
  <c r="BE338"/>
  <c r="BE388"/>
  <c r="BE456"/>
  <c r="BE505"/>
  <c r="BE158"/>
  <c r="BE180"/>
  <c r="BE220"/>
  <c r="BE247"/>
  <c r="BE548"/>
  <c r="BE554"/>
  <c r="BE573"/>
  <c r="J58"/>
  <c r="BE107"/>
  <c r="BE133"/>
  <c r="BE189"/>
  <c r="BE210"/>
  <c r="BE317"/>
  <c r="BE345"/>
  <c r="BE476"/>
  <c r="BE479"/>
  <c r="BE482"/>
  <c r="BE498"/>
  <c r="BE531"/>
  <c r="BE551"/>
  <c r="BE579"/>
  <c r="J101"/>
  <c r="BE201"/>
  <c r="BE223"/>
  <c r="BE283"/>
  <c r="BE296"/>
  <c r="BE381"/>
  <c r="BE485"/>
  <c r="BE216"/>
  <c r="BE442"/>
  <c r="BE466"/>
  <c r="BE149"/>
  <c r="BE225"/>
  <c r="BE259"/>
  <c r="BE314"/>
  <c r="BE363"/>
  <c r="BE413"/>
  <c r="BE437"/>
  <c r="BE463"/>
  <c r="BE141"/>
  <c r="BE377"/>
  <c r="BE404"/>
  <c r="BE410"/>
  <c r="BE446"/>
  <c r="BE536"/>
  <c r="J98"/>
  <c r="BE129"/>
  <c r="BE270"/>
  <c r="BE324"/>
  <c r="BE352"/>
  <c r="BE161"/>
  <c r="BE228"/>
  <c r="BE417"/>
  <c r="BE451"/>
  <c r="BE489"/>
  <c r="BE545"/>
  <c i="4" r="BK89"/>
  <c r="J89"/>
  <c r="J64"/>
  <c i="5" r="F59"/>
  <c r="BE120"/>
  <c r="BE198"/>
  <c r="BE233"/>
  <c r="BE254"/>
  <c r="BE257"/>
  <c r="BE331"/>
  <c r="BE422"/>
  <c r="BE495"/>
  <c r="BE501"/>
  <c r="BE562"/>
  <c r="BE289"/>
  <c r="BE126"/>
  <c r="BE170"/>
  <c r="BE186"/>
  <c r="BE236"/>
  <c r="BE264"/>
  <c r="BE267"/>
  <c r="BE359"/>
  <c r="BE398"/>
  <c r="BE515"/>
  <c r="BE559"/>
  <c r="BE112"/>
  <c r="BE273"/>
  <c r="BE279"/>
  <c r="BE401"/>
  <c r="BE432"/>
  <c r="BE508"/>
  <c r="BE136"/>
  <c r="BE153"/>
  <c r="BE207"/>
  <c r="BE245"/>
  <c r="BE391"/>
  <c r="BE427"/>
  <c r="BE519"/>
  <c r="BE539"/>
  <c r="BE566"/>
  <c r="BE164"/>
  <c r="BE167"/>
  <c r="BE174"/>
  <c r="BE177"/>
  <c r="BE183"/>
  <c r="BE230"/>
  <c r="BE242"/>
  <c r="BE249"/>
  <c r="BE276"/>
  <c r="BE301"/>
  <c r="BE470"/>
  <c r="BE525"/>
  <c r="BE542"/>
  <c r="BE192"/>
  <c r="BE195"/>
  <c r="BE204"/>
  <c r="BE213"/>
  <c r="BE238"/>
  <c r="BE251"/>
  <c r="BE261"/>
  <c r="BE292"/>
  <c r="BE304"/>
  <c r="BE309"/>
  <c r="BE320"/>
  <c r="BE370"/>
  <c r="BE394"/>
  <c r="BE408"/>
  <c r="BE459"/>
  <c r="BE473"/>
  <c r="BE512"/>
  <c i="3" r="J90"/>
  <c r="J64"/>
  <c r="J91"/>
  <c r="J65"/>
  <c i="4" r="J58"/>
  <c r="E50"/>
  <c r="J59"/>
  <c r="J82"/>
  <c r="BE91"/>
  <c r="BE94"/>
  <c r="F85"/>
  <c r="BE98"/>
  <c i="3" r="J58"/>
  <c r="J86"/>
  <c r="BE161"/>
  <c r="BE313"/>
  <c r="BE362"/>
  <c r="BE425"/>
  <c r="BE427"/>
  <c r="BE429"/>
  <c r="BE435"/>
  <c r="BE458"/>
  <c r="E77"/>
  <c r="BE92"/>
  <c r="BE344"/>
  <c r="BE475"/>
  <c r="J83"/>
  <c r="BE175"/>
  <c r="BE305"/>
  <c r="BE376"/>
  <c r="BE355"/>
  <c r="BE437"/>
  <c r="BE444"/>
  <c i="2" r="BK149"/>
  <c r="J149"/>
  <c r="J69"/>
  <c i="3" r="BE386"/>
  <c r="BE417"/>
  <c r="BE433"/>
  <c r="BE451"/>
  <c r="BE108"/>
  <c r="BE276"/>
  <c r="BE381"/>
  <c r="BE248"/>
  <c r="BE264"/>
  <c r="BE336"/>
  <c r="BE415"/>
  <c r="BE357"/>
  <c r="BE371"/>
  <c r="F86"/>
  <c r="BE285"/>
  <c r="BE392"/>
  <c r="BE136"/>
  <c r="BE218"/>
  <c r="BE259"/>
  <c r="BE268"/>
  <c r="BE419"/>
  <c r="BE122"/>
  <c r="BE208"/>
  <c r="BE233"/>
  <c r="BE292"/>
  <c r="BE320"/>
  <c r="BE327"/>
  <c r="BE359"/>
  <c r="BE366"/>
  <c r="BE402"/>
  <c r="BE421"/>
  <c r="BE423"/>
  <c r="BE195"/>
  <c r="BE298"/>
  <c r="BE431"/>
  <c i="2" r="J95"/>
  <c r="BE161"/>
  <c r="BE205"/>
  <c r="BE297"/>
  <c r="BE326"/>
  <c r="J94"/>
  <c r="BE107"/>
  <c r="BE128"/>
  <c r="BE131"/>
  <c r="BE156"/>
  <c r="BE163"/>
  <c r="BE121"/>
  <c r="BE151"/>
  <c r="BE187"/>
  <c r="BE302"/>
  <c r="E50"/>
  <c r="BE101"/>
  <c r="BE115"/>
  <c r="BE124"/>
  <c r="BE159"/>
  <c r="BE173"/>
  <c r="BE184"/>
  <c r="BE307"/>
  <c r="BE347"/>
  <c r="BE381"/>
  <c r="BE255"/>
  <c r="BE285"/>
  <c r="BE398"/>
  <c r="BE335"/>
  <c r="BE369"/>
  <c r="BE176"/>
  <c r="BE267"/>
  <c r="BE273"/>
  <c r="BE282"/>
  <c r="BE288"/>
  <c r="J56"/>
  <c r="BE222"/>
  <c r="BE135"/>
  <c r="BE181"/>
  <c r="BE270"/>
  <c r="BE312"/>
  <c r="BE362"/>
  <c r="BE365"/>
  <c r="BE387"/>
  <c r="BE210"/>
  <c r="BE154"/>
  <c r="BE138"/>
  <c r="BE215"/>
  <c r="BE227"/>
  <c r="BE232"/>
  <c r="BE245"/>
  <c r="BE261"/>
  <c r="BE277"/>
  <c r="BE292"/>
  <c r="BE317"/>
  <c r="BE331"/>
  <c r="BE352"/>
  <c r="BE358"/>
  <c r="BE372"/>
  <c r="BE376"/>
  <c r="BE393"/>
  <c r="F59"/>
  <c r="BE142"/>
  <c r="BE146"/>
  <c r="BE165"/>
  <c r="BE168"/>
  <c r="BE191"/>
  <c r="BE200"/>
  <c r="BE249"/>
  <c r="BE321"/>
  <c r="BE340"/>
  <c r="BE343"/>
  <c r="BE355"/>
  <c r="BE112"/>
  <c r="BE237"/>
  <c r="BE171"/>
  <c r="BE178"/>
  <c r="BE195"/>
  <c r="BE218"/>
  <c r="BE242"/>
  <c i="8" r="F36"/>
  <c i="1" r="BA64"/>
  <c i="2" r="F36"/>
  <c i="1" r="BA56"/>
  <c i="9" r="J36"/>
  <c i="1" r="AW65"/>
  <c i="7" r="J36"/>
  <c i="1" r="AW62"/>
  <c r="AS54"/>
  <c i="4" r="F38"/>
  <c i="1" r="BC58"/>
  <c i="3" r="J36"/>
  <c i="1" r="AW57"/>
  <c i="7" r="J32"/>
  <c i="9" r="F36"/>
  <c i="1" r="BA65"/>
  <c i="8" r="F39"/>
  <c i="1" r="BD64"/>
  <c i="4" r="J36"/>
  <c i="1" r="AW58"/>
  <c i="8" r="F38"/>
  <c i="1" r="BC64"/>
  <c i="6" r="F36"/>
  <c i="1" r="BA61"/>
  <c i="9" r="F37"/>
  <c i="1" r="BB65"/>
  <c i="6" r="J36"/>
  <c i="1" r="AW61"/>
  <c i="5" r="F39"/>
  <c i="1" r="BD60"/>
  <c i="5" r="J36"/>
  <c i="1" r="AW60"/>
  <c i="2" r="F37"/>
  <c i="1" r="BB56"/>
  <c i="7" r="F38"/>
  <c i="1" r="BC62"/>
  <c i="2" r="F38"/>
  <c i="1" r="BC56"/>
  <c i="8" r="F37"/>
  <c i="1" r="BB64"/>
  <c i="3" r="F39"/>
  <c i="1" r="BD57"/>
  <c i="3" r="F37"/>
  <c i="1" r="BB57"/>
  <c i="7" r="F39"/>
  <c i="1" r="BD62"/>
  <c i="5" r="F37"/>
  <c i="1" r="BB60"/>
  <c r="BB59"/>
  <c r="AX59"/>
  <c i="4" r="F39"/>
  <c i="1" r="BD58"/>
  <c i="5" r="F38"/>
  <c i="1" r="BC60"/>
  <c i="6" r="F39"/>
  <c i="1" r="BD61"/>
  <c i="3" r="F36"/>
  <c i="1" r="BA57"/>
  <c i="9" r="F39"/>
  <c i="1" r="BD65"/>
  <c i="2" r="J36"/>
  <c i="1" r="AW56"/>
  <c i="4" r="F37"/>
  <c i="1" r="BB58"/>
  <c i="7" r="F36"/>
  <c i="1" r="BA62"/>
  <c i="4" r="F36"/>
  <c i="1" r="BA58"/>
  <c i="2" r="F39"/>
  <c i="1" r="BD56"/>
  <c i="5" r="F36"/>
  <c i="1" r="BA60"/>
  <c i="9" r="F38"/>
  <c i="1" r="BC65"/>
  <c i="8" r="J36"/>
  <c i="1" r="AW64"/>
  <c i="3" r="F38"/>
  <c i="1" r="BC57"/>
  <c i="8" l="1" r="BK190"/>
  <c r="J190"/>
  <c r="J70"/>
  <c i="3" r="T89"/>
  <c i="8" r="R190"/>
  <c i="2" r="T98"/>
  <c i="8" r="P97"/>
  <c i="5" r="T156"/>
  <c r="T104"/>
  <c r="R105"/>
  <c i="9" r="BK89"/>
  <c r="J89"/>
  <c r="J64"/>
  <c i="5" r="BK156"/>
  <c r="J156"/>
  <c r="J69"/>
  <c i="2" r="P99"/>
  <c i="5" r="P105"/>
  <c i="8" r="R97"/>
  <c r="R96"/>
  <c i="2" r="P149"/>
  <c i="3" r="BK89"/>
  <c r="J89"/>
  <c r="J63"/>
  <c i="5" r="P156"/>
  <c i="8" r="P190"/>
  <c i="3" r="R89"/>
  <c i="8" r="T190"/>
  <c r="T96"/>
  <c i="5" r="R156"/>
  <c i="2" r="R149"/>
  <c r="R98"/>
  <c i="8" r="BK97"/>
  <c r="J97"/>
  <c r="J64"/>
  <c i="2" r="BK99"/>
  <c r="J99"/>
  <c r="J64"/>
  <c i="9" r="J90"/>
  <c r="J65"/>
  <c i="8" r="BK96"/>
  <c r="J96"/>
  <c r="J63"/>
  <c i="1" r="AG62"/>
  <c i="7" r="J63"/>
  <c r="J90"/>
  <c r="J64"/>
  <c i="6" r="BK88"/>
  <c r="J88"/>
  <c r="J63"/>
  <c i="5" r="J105"/>
  <c r="J64"/>
  <c i="4" r="BK88"/>
  <c r="J88"/>
  <c i="2" r="J35"/>
  <c i="1" r="AV56"/>
  <c r="AT56"/>
  <c r="BC59"/>
  <c r="AY59"/>
  <c r="BC55"/>
  <c r="BD63"/>
  <c r="BD55"/>
  <c r="BB63"/>
  <c r="AX63"/>
  <c i="4" r="J35"/>
  <c i="1" r="AV58"/>
  <c r="AT58"/>
  <c r="BA63"/>
  <c r="AW63"/>
  <c i="5" r="J35"/>
  <c i="1" r="AV60"/>
  <c r="AT60"/>
  <c i="2" r="F35"/>
  <c i="1" r="AZ56"/>
  <c i="3" r="J35"/>
  <c i="1" r="AV57"/>
  <c r="AT57"/>
  <c i="7" r="F35"/>
  <c i="1" r="AZ62"/>
  <c i="6" r="J35"/>
  <c i="1" r="AV61"/>
  <c r="AT61"/>
  <c i="8" r="F35"/>
  <c i="1" r="AZ64"/>
  <c r="BA59"/>
  <c r="AW59"/>
  <c i="3" r="F35"/>
  <c i="1" r="AZ57"/>
  <c i="4" r="J32"/>
  <c i="1" r="AG58"/>
  <c i="4" r="F35"/>
  <c i="1" r="AZ58"/>
  <c r="BC63"/>
  <c r="AY63"/>
  <c i="7" r="J35"/>
  <c i="1" r="AV62"/>
  <c r="AT62"/>
  <c r="AN62"/>
  <c i="9" r="J35"/>
  <c i="1" r="AV65"/>
  <c r="AT65"/>
  <c r="BB55"/>
  <c i="5" r="F35"/>
  <c i="1" r="AZ60"/>
  <c i="8" r="J35"/>
  <c i="1" r="AV64"/>
  <c r="AT64"/>
  <c r="BD59"/>
  <c r="BA55"/>
  <c r="AW55"/>
  <c i="6" r="F35"/>
  <c i="1" r="AZ61"/>
  <c i="9" r="F35"/>
  <c i="1" r="AZ65"/>
  <c i="5" l="1" r="P104"/>
  <c i="1" r="AU60"/>
  <c i="2" r="P98"/>
  <c i="1" r="AU56"/>
  <c i="5" r="R104"/>
  <c i="8" r="P96"/>
  <c i="1" r="AU64"/>
  <c i="2" r="BK98"/>
  <c r="J98"/>
  <c r="J63"/>
  <c i="9" r="BK88"/>
  <c r="J88"/>
  <c r="J63"/>
  <c i="5" r="BK104"/>
  <c r="J104"/>
  <c r="J63"/>
  <c i="7" r="J41"/>
  <c i="1" r="AN58"/>
  <c i="4" r="J63"/>
  <c r="J41"/>
  <c i="1" r="AU59"/>
  <c r="AU63"/>
  <c r="AX55"/>
  <c i="6" r="J32"/>
  <c i="1" r="AG61"/>
  <c r="BD54"/>
  <c r="W33"/>
  <c r="AZ63"/>
  <c r="AV63"/>
  <c r="AT63"/>
  <c r="BB54"/>
  <c r="W31"/>
  <c r="AU55"/>
  <c i="3" r="J32"/>
  <c i="1" r="AG57"/>
  <c r="AY55"/>
  <c i="8" r="J32"/>
  <c i="1" r="AG64"/>
  <c r="BC54"/>
  <c r="W32"/>
  <c r="AZ59"/>
  <c r="AV59"/>
  <c r="AT59"/>
  <c r="BA54"/>
  <c r="AW54"/>
  <c r="AK30"/>
  <c r="AZ55"/>
  <c r="AV55"/>
  <c r="AT55"/>
  <c i="3" l="1" r="J41"/>
  <c i="8" r="J41"/>
  <c i="1" r="AN64"/>
  <c i="6" r="J41"/>
  <c i="1" r="AN61"/>
  <c r="AN57"/>
  <c i="9" r="J32"/>
  <c i="1" r="AG65"/>
  <c r="AX54"/>
  <c r="W30"/>
  <c r="AU54"/>
  <c i="5" r="J32"/>
  <c i="1" r="AG60"/>
  <c r="AN60"/>
  <c i="2" r="J32"/>
  <c i="1" r="AG56"/>
  <c r="AN56"/>
  <c r="AY54"/>
  <c r="AZ54"/>
  <c r="W29"/>
  <c i="2" l="1" r="J41"/>
  <c i="9" r="J41"/>
  <c i="5" r="J41"/>
  <c i="1" r="AN65"/>
  <c r="AG63"/>
  <c r="AV54"/>
  <c r="AK29"/>
  <c r="AG55"/>
  <c r="AG59"/>
  <c r="AN59"/>
  <c l="1" r="AN55"/>
  <c r="AN63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<sst xmlns="http://schemas.openxmlformats.org/spreadsheetml/2006/main">
  <si>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</si>
  <si>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</si>
  <si>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</si>
  <si>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</si>
  <si>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</si>
  <si>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{a6271ea0-c481-4589-bf32-dbd0b731d016}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</si>
  <si>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</si>
  <si>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</si>
  <si>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</si>
  <si>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</si>
  <si>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</si>
  <si>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</si>
  <si>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</si>
  <si>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</si>
  <si>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20241227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</si>
  <si>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</si>
  <si>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</si>
  <si>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Modernizace kuchyně, restaurace, sálu volnočasových aktivit, chodeb a částí exteriéru objektu vinařství Sádek, Kojetice</t>
  </si>
  <si>
    <t>KSO:</t>
  </si>
  <si>
    <t/>
  </si>
  <si>
    <t>CC-CZ:</t>
  </si>
  <si>
    <t>Místo:</t>
  </si>
  <si>
    <t>Kojetice 169, 675 23, Kojetice na Moravě</t>
  </si>
  <si>
    <t>Datum:</t>
  </si>
  <si>
    <t>27. 12. 2024</t>
  </si>
  <si>
    <t>Zadavatel:</t>
  </si>
  <si>
    <t>IČ:</t>
  </si>
  <si>
    <t>Česká zemědělská univerzita v Praze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</si>
  <si>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</si>
  <si>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</si>
  <si>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</si>
  <si>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</si>
  <si>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</si>
  <si>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</si>
  <si>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</si>
  <si>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</si>
  <si>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</si>
  <si>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</si>
  <si>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</si>
  <si>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</si>
  <si>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</si>
  <si>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</si>
  <si>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</si>
  <si>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</si>
  <si>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</si>
  <si>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</si>
  <si>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</si>
  <si>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</si>
  <si>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</si>
  <si>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</si>
  <si>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</si>
  <si>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</si>
  <si>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</si>
  <si>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</si>
  <si>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</si>
  <si>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</si>
  <si>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</si>
  <si>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</si>
  <si>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</si>
  <si>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</si>
  <si>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</si>
  <si>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</si>
  <si>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</si>
  <si>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</si>
  <si>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</si>
  <si>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</si>
  <si>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</si>
  <si>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</si>
  <si>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</si>
  <si>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</si>
  <si>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</si>
  <si>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</si>
  <si>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</si>
  <si>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</si>
  <si>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</si>
  <si>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</si>
  <si>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Modernizace kuchyně a restaurace</t>
  </si>
  <si>
    <t>STA</t>
  </si>
  <si>
    <t>1</t>
  </si>
  <si>
    <t>{17423a4b-83aa-45e0-89f7-10b2c538b4a9}</t>
  </si>
  <si>
    <t>2</t>
  </si>
  <si>
    <t>/</t>
  </si>
  <si>
    <t>01.01</t>
  </si>
  <si>
    <t>Stavební část</t>
  </si>
  <si>
    <t>Soupis</t>
  </si>
  <si>
    <t>{cbd23319-14e9-4c8f-b740-4a92b5244348}</t>
  </si>
  <si>
    <t>01.02</t>
  </si>
  <si>
    <t>Gastro vybavení</t>
  </si>
  <si>
    <t>{11f8cd61-88a0-4aea-ab29-ba401076c70b}</t>
  </si>
  <si>
    <t>01.03</t>
  </si>
  <si>
    <t>Vedlejší a ostatní náklady</t>
  </si>
  <si>
    <t>{3432eae2-c8d6-47d2-bcb8-305791bd4981}</t>
  </si>
  <si>
    <t>02</t>
  </si>
  <si>
    <t>Modernizace sálu volnočasových aktivit a chodeb</t>
  </si>
  <si>
    <t>{9d8a47ae-9783-478c-8e76-be7db89fc975}</t>
  </si>
  <si>
    <t>02.01</t>
  </si>
  <si>
    <t>{91359f56-ae8d-4401-8f37-15c19b33010d}</t>
  </si>
  <si>
    <t>02.02</t>
  </si>
  <si>
    <t>Dodávka a montáž nábytku</t>
  </si>
  <si>
    <t>{39a0a257-004e-4f80-a548-dd65db9b3caa}</t>
  </si>
  <si>
    <t>02.03</t>
  </si>
  <si>
    <t>{03a2644a-c20c-42f7-9e15-b18290512081}</t>
  </si>
  <si>
    <t>03</t>
  </si>
  <si>
    <t>Oprava částí exteriéru</t>
  </si>
  <si>
    <t>{f79066fc-a714-4e5f-8e86-315b47b52ca6}</t>
  </si>
  <si>
    <t>03.01</t>
  </si>
  <si>
    <t>{1e3c93a3-8473-4c69-9bd7-02f1fdbdfed1}</t>
  </si>
  <si>
    <t>03.02</t>
  </si>
  <si>
    <t>{21ca1b12-7888-48f8-b8da-b227ed6ecb89}</t>
  </si>
  <si>
    <t>KRYCÍ LIST SOUPISU PRACÍ</t>
  </si>
  <si>
    <t>Objekt:</t>
  </si>
  <si>
    <t>01 - Modernizace kuchyně a restaurace</t>
  </si>
  <si>
    <t>Soupis:</t>
  </si>
  <si>
    <t>01.01 -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</si>
  <si>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</si>
  <si>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</si>
  <si>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</si>
  <si>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</si>
  <si>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</si>
  <si>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</si>
  <si>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</si>
  <si>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</si>
  <si>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</si>
  <si>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</si>
  <si>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</si>
  <si>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</si>
  <si>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</si>
  <si>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</si>
  <si>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</si>
  <si>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</si>
  <si>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</si>
  <si>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</si>
  <si>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</si>
  <si>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</si>
  <si>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</si>
  <si>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</si>
  <si>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</si>
  <si>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</si>
  <si>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</si>
  <si>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</si>
  <si>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</si>
  <si>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</si>
  <si>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</si>
  <si>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</si>
  <si>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</si>
  <si>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</si>
  <si>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</si>
  <si>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</si>
  <si>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</si>
  <si>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</si>
  <si>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</si>
  <si>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</si>
  <si>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</si>
  <si>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2024 02</t>
  </si>
  <si>
    <t>4</t>
  </si>
  <si>
    <t>110644547</t>
  </si>
  <si>
    <t>PP</t>
  </si>
  <si>
    <t>Podkladní a spojovací vrstva vnitřních omítaných ploch penetrace disperzní nanášená ručně stěn</t>
  </si>
  <si>
    <t>Online PSC</t>
  </si>
  <si>
    <t>https://podminky.urs.cz/item/CS_URS_2024_02/612131121</t>
  </si>
  <si>
    <t>VV</t>
  </si>
  <si>
    <t>"kuchyň - po keramickém obkladu" 3,1*(2*3,5+2*8,15)-2*0,8*2</t>
  </si>
  <si>
    <t>"restaurace - po palubkových obkladech" 31,7</t>
  </si>
  <si>
    <t>Součet</t>
  </si>
  <si>
    <t>612321111</t>
  </si>
  <si>
    <t>Vápenocementová omítka hrubá jednovrstvá zatřená vnitřních stěn nanášená ručně</t>
  </si>
  <si>
    <t>-1289097194</t>
  </si>
  <si>
    <t>Omítka vápenocementová vnitřních ploch nanášená ručně jednovrstvá, tloušťky do 10 mm hrubá zatřená svislých konstrukcí stěn</t>
  </si>
  <si>
    <t>https://podminky.urs.cz/item/CS_URS_2024_02/612321111</t>
  </si>
  <si>
    <t>3</t>
  </si>
  <si>
    <t>612321191</t>
  </si>
  <si>
    <t>Příplatek k vápenocementové omítce vnitřních stěn za každých dalších 5 mm tloušťky ručně</t>
  </si>
  <si>
    <t>1979499775</t>
  </si>
  <si>
    <t>Omítka vápenocementová vnitřních ploch nanášená ručně Příplatek k cenám za každých dalších i započatých 5 mm tloušťky omítky přes 10 mm stěn</t>
  </si>
  <si>
    <t>https://podminky.urs.cz/item/CS_URS_2024_02/612321191</t>
  </si>
  <si>
    <t>612325419</t>
  </si>
  <si>
    <t>Oprava vnitřní vápenocementové hladké omítky tl do 20 mm stěn v rozsahu plochy přes 30 do 50 % s celoplošným přeštukováním tl do 3 mm</t>
  </si>
  <si>
    <t>-1326512374</t>
  </si>
  <si>
    <t>Oprava vápenocementové omítky vnitřních ploch hladké, tl. do 20 mm, s celoplošným přeštukováním, tl. štuku do 3 mm stěn, v rozsahu opravované plochy přes 30 do 50%</t>
  </si>
  <si>
    <t>https://podminky.urs.cz/item/CS_URS_2024_02/612325419</t>
  </si>
  <si>
    <t>9</t>
  </si>
  <si>
    <t>Ostatní konstrukce a práce, bourání</t>
  </si>
  <si>
    <t>5</t>
  </si>
  <si>
    <t>949101111</t>
  </si>
  <si>
    <t>Lešení pomocné pro objekty pozemních staveb s lešeňovou podlahou v do 1,9 m zatížení do 150 kg/m2</t>
  </si>
  <si>
    <t>1808853973</t>
  </si>
  <si>
    <t>Lešení pomocné pracovní pro objekty pozemních staveb pro zatížení do 150 kg/m2, o výšce lešeňové podlahy do 1,9 m</t>
  </si>
  <si>
    <t>https://podminky.urs.cz/item/CS_URS_2024_02/949101111</t>
  </si>
  <si>
    <t>952901111</t>
  </si>
  <si>
    <t>Vyčištění budov bytové a občanské výstavby při výšce podlaží do 4 m</t>
  </si>
  <si>
    <t>-42736421</t>
  </si>
  <si>
    <t>Vyčištění budov nebo objektů před předáním do užívání budov bytové nebo občanské výstavby, světlé výšky podlaží do 4 m</t>
  </si>
  <si>
    <t>https://podminky.urs.cz/item/CS_URS_2024_02/952901111</t>
  </si>
  <si>
    <t>997</t>
  </si>
  <si>
    <t>Přesun sutě</t>
  </si>
  <si>
    <t>7</t>
  </si>
  <si>
    <t>997013211</t>
  </si>
  <si>
    <t>Vnitrostaveništní doprava suti a vybouraných hmot pro budovy v do 6 m ručně</t>
  </si>
  <si>
    <t>t</t>
  </si>
  <si>
    <t>528437409</t>
  </si>
  <si>
    <t>Vnitrostaveništní doprava suti a vybouraných hmot vodorovně do 50 m s naložením ručně pro budovy a haly výšky do 6 m</t>
  </si>
  <si>
    <t>https://podminky.urs.cz/item/CS_URS_2024_02/997013211</t>
  </si>
  <si>
    <t>8</t>
  </si>
  <si>
    <t>997013219</t>
  </si>
  <si>
    <t>Příplatek k vnitrostaveništní dopravě suti a vybouraných hmot za zvětšenou dopravu suti ZKD 10 m</t>
  </si>
  <si>
    <t>-1077946292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</si>
  <si>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</si>
  <si>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</si>
  <si>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15,736*2</t>
  </si>
  <si>
    <t>997013501</t>
  </si>
  <si>
    <t>Odvoz suti a vybouraných hmot na skládku nebo meziskládku do 1 km se složením</t>
  </si>
  <si>
    <t>-1227083108</t>
  </si>
  <si>
    <t>Odvoz suti a vybouraných hmot na skládku nebo meziskládku se složením, na vzdálenost do 1 km</t>
  </si>
  <si>
    <t>https://podminky.urs.cz/item/CS_URS_2024_02/997013501</t>
  </si>
  <si>
    <t>10</t>
  </si>
  <si>
    <t>997013509</t>
  </si>
  <si>
    <t>Příplatek k odvozu suti a vybouraných hmot na skládku ZKD 1 km přes 1 km</t>
  </si>
  <si>
    <t>-605480950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</si>
  <si>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</si>
  <si>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</si>
  <si>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15,736*19</t>
  </si>
  <si>
    <t>11</t>
  </si>
  <si>
    <t>997013635</t>
  </si>
  <si>
    <t>Poplatek za uložení na skládce (skládkovné) komunálního odpadu kód odpadu 20 03 01</t>
  </si>
  <si>
    <t>-368334991</t>
  </si>
  <si>
    <t>Poplatek za uložení stavebního odpadu na skládce (skládkovné) komunálního zatříděného do Katalogu odpadů pod kódem 20 03 01</t>
  </si>
  <si>
    <t>https://podminky.urs.cz/item/CS_URS_2024_02/997013635</t>
  </si>
  <si>
    <t>998</t>
  </si>
  <si>
    <t>Přesun hmot</t>
  </si>
  <si>
    <t>998018001</t>
  </si>
  <si>
    <t>Přesun hmot pro budovy ruční pro budovy v do 6 m</t>
  </si>
  <si>
    <t>-254984417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</si>
  <si>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</si>
  <si>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</si>
  <si>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</si>
  <si>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</si>
  <si>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751</t>
  </si>
  <si>
    <t>Vzduchotechnika</t>
  </si>
  <si>
    <t>13</t>
  </si>
  <si>
    <t>751122092</t>
  </si>
  <si>
    <t>Montáž ventilátoru radiálního nízkotlakého potrubního základního do kruhového potrubí D přes 100 do 200 mm</t>
  </si>
  <si>
    <t>kus</t>
  </si>
  <si>
    <t>16</t>
  </si>
  <si>
    <t>106451445</t>
  </si>
  <si>
    <t>Montáž ventilátoru radiálního nízkotlakého potrubního základního do kruhového potrubí, průměru přes 100 do 200 mm</t>
  </si>
  <si>
    <t>https://podminky.urs.cz/item/CS_URS_2024_02/751122092</t>
  </si>
  <si>
    <t>14</t>
  </si>
  <si>
    <t>M</t>
  </si>
  <si>
    <t>42914519</t>
  </si>
  <si>
    <t>ventilátor radiální potrubní úsporný ocelový IP44 výkon 120-160W D 200mm</t>
  </si>
  <si>
    <t>32</t>
  </si>
  <si>
    <t>1491185758</t>
  </si>
  <si>
    <t>15</t>
  </si>
  <si>
    <t>751123811</t>
  </si>
  <si>
    <t>Demontáž ventilátoru radiálního nízkotlakého kruhové potrubí D do 300 mm</t>
  </si>
  <si>
    <t>-2125026776</t>
  </si>
  <si>
    <t>Demontáž ventilátoru radiálního nízkotlakého kruhové potrubí, průměru do 300 mm</t>
  </si>
  <si>
    <t>https://podminky.urs.cz/item/CS_URS_2024_02/751123811</t>
  </si>
  <si>
    <t>75139802R</t>
  </si>
  <si>
    <t>Montáž větrací mřížky podhledové do 0,040 m2</t>
  </si>
  <si>
    <t>R-položka</t>
  </si>
  <si>
    <t>446351627</t>
  </si>
  <si>
    <t>Montáž ostatních zařízení větrací mřížky podhledové, průřezu do 0,040 m2</t>
  </si>
  <si>
    <t>17</t>
  </si>
  <si>
    <t>55341427</t>
  </si>
  <si>
    <t>mřížka větrací nerezová se síťovinou 150x150mm</t>
  </si>
  <si>
    <t>-12225834</t>
  </si>
  <si>
    <t>18</t>
  </si>
  <si>
    <t>55341426</t>
  </si>
  <si>
    <t>mřížka větrací nerezová se síťovinou 200x200mm</t>
  </si>
  <si>
    <t>1202766184</t>
  </si>
  <si>
    <t>19</t>
  </si>
  <si>
    <t>751510042</t>
  </si>
  <si>
    <t>Vzduchotechnické potrubí z pozinkovaného plechu kruhové spirálně vinutá trouba bez příruby D přes 100 do 200 mm</t>
  </si>
  <si>
    <t>m</t>
  </si>
  <si>
    <t>665980472</t>
  </si>
  <si>
    <t>Vzduchotechnické potrubí z pozinkovaného plechu kruhové, trouba spirálně vinutá bez příruby, průměru přes 100 do 200 mm</t>
  </si>
  <si>
    <t>https://podminky.urs.cz/item/CS_URS_2024_02/751510042</t>
  </si>
  <si>
    <t>20</t>
  </si>
  <si>
    <t>751514536</t>
  </si>
  <si>
    <t>Montáž spojky do plechového potrubí vnitřní, vnější kruhové bez příruby D přes 100 do 200 mm</t>
  </si>
  <si>
    <t>-2042468330</t>
  </si>
  <si>
    <t>Montáž spojky do plechového potrubí vnitřní, vnější kruhové bez příruby, průměru přes 100 do 200 mm</t>
  </si>
  <si>
    <t>https://podminky.urs.cz/item/CS_URS_2024_02/751514536</t>
  </si>
  <si>
    <t>42981050</t>
  </si>
  <si>
    <t>spojka potrubí kruhového vnější Pz D 200mm</t>
  </si>
  <si>
    <t>2082639205</t>
  </si>
  <si>
    <t>22</t>
  </si>
  <si>
    <t>751514576</t>
  </si>
  <si>
    <t>Montáž spojky do plechového potrubí vnitřní, vnější pružné kruhové s přírubou D přes 100 do 200 mm</t>
  </si>
  <si>
    <t>-1954565681</t>
  </si>
  <si>
    <t>Montáž spojky do plechového potrubí pružné kruhové s přírubou, průměru přes 100 do 200 mm</t>
  </si>
  <si>
    <t>https://podminky.urs.cz/item/CS_URS_2024_02/751514576</t>
  </si>
  <si>
    <t>23</t>
  </si>
  <si>
    <t>42975262</t>
  </si>
  <si>
    <t>spojka potrubí k ventilátoru pružná, Pz příruba s PVC a PA tkaninou D 200mm</t>
  </si>
  <si>
    <t>-1451964427</t>
  </si>
  <si>
    <t>24</t>
  </si>
  <si>
    <t>751525842</t>
  </si>
  <si>
    <t>Demontáž vzduchotechnického potrubí plastového kruhového s přírubou nebo bez příruby D do 200 mm</t>
  </si>
  <si>
    <t>1672660742</t>
  </si>
  <si>
    <t>Demontáž vzduchotechnického potrubí plastového kruhového s přírubou nebo bez příruby, průměru do 200 mm</t>
  </si>
  <si>
    <t>https://podminky.urs.cz/item/CS_URS_2024_02/751525842</t>
  </si>
  <si>
    <t>25</t>
  </si>
  <si>
    <t>751572102</t>
  </si>
  <si>
    <t>Uchycení potrubí kruhového pomocí objímky kotvené do betonu D přes 100 do 200 mm</t>
  </si>
  <si>
    <t>-1045104140</t>
  </si>
  <si>
    <t>Závěs kruhového potrubí pomocí objímky, kotvené do betonu průměru potrubí přes 100 do 200 mm</t>
  </si>
  <si>
    <t>https://podminky.urs.cz/item/CS_URS_2024_02/751572102</t>
  </si>
  <si>
    <t>26</t>
  </si>
  <si>
    <t>998751311</t>
  </si>
  <si>
    <t>Přesun hmot procentní pro vzduchotechniku ruční v objektech v do 12 m</t>
  </si>
  <si>
    <t>%</t>
  </si>
  <si>
    <t>311220286</t>
  </si>
  <si>
    <t>Přesun hmot pro vzduchotechniku stanovený procentní sazbou (%) z ceny vodorovná dopravní vzdálenost do 50 m ruční (bez užití mechanizace) v objektech výšky do 12 m</t>
  </si>
  <si>
    <t>https://podminky.urs.cz/item/CS_URS_2024_02/998751311</t>
  </si>
  <si>
    <t>27</t>
  </si>
  <si>
    <t>998751319</t>
  </si>
  <si>
    <t>Příplatek k ručnímu přesunu hmot procentnímu pro vzduchotechniku za zvětšený přesun za ZKD 50 m</t>
  </si>
  <si>
    <t>-1938086656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</si>
  <si>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</si>
  <si>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https://podminky.urs.cz/item/CS_URS_2024_02/998751319</t>
  </si>
  <si>
    <t>763</t>
  </si>
  <si>
    <t>Konstrukce suché výstavby</t>
  </si>
  <si>
    <t>28</t>
  </si>
  <si>
    <t>76313143R</t>
  </si>
  <si>
    <t>Napínaný strop včetně osvětlení</t>
  </si>
  <si>
    <t>898784974</t>
  </si>
  <si>
    <t>"restaurace" 69,48</t>
  </si>
  <si>
    <t>29</t>
  </si>
  <si>
    <t>763131451</t>
  </si>
  <si>
    <t>SDK podhled deska 1xH2 12,5 bez izolace dvouvrstvá spodní kce profil CD+UD</t>
  </si>
  <si>
    <t>1916683769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</si>
  <si>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</si>
  <si>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</si>
  <si>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"kuchyň" 3,5*6,73</t>
  </si>
  <si>
    <t>30</t>
  </si>
  <si>
    <t>763131714</t>
  </si>
  <si>
    <t>SDK podhled základní penetrační nátěr</t>
  </si>
  <si>
    <t>-2125753428</t>
  </si>
  <si>
    <t>Podhled ze sádrokartonových desek ostatní práce a konstrukce na podhledech ze sádrokartonových desek základní penetrační nátěr</t>
  </si>
  <si>
    <t>https://podminky.urs.cz/item/CS_URS_2024_02/763131714</t>
  </si>
  <si>
    <t>31</t>
  </si>
  <si>
    <t>763164555</t>
  </si>
  <si>
    <t>SDK obklad kcí tvaru L š přes 0,8 m desky 1xDF 12,5</t>
  </si>
  <si>
    <t>-202628943</t>
  </si>
  <si>
    <t>Obklad konstrukcí sádrokartonovými deskami včetně ochranných úhelníků ve tvaru L rozvinuté šíře přes 0,8 m, opláštěný deskou protipožární DF, tl. 12,5 mm</t>
  </si>
  <si>
    <t>https://podminky.urs.cz/item/CS_URS_2024_02/763164555</t>
  </si>
  <si>
    <t>"restaurace" 16,3*1,1</t>
  </si>
  <si>
    <t>763164635</t>
  </si>
  <si>
    <t>SDK obklad kcí tvaru U š do 1,2 m desky 1xDF 12,5</t>
  </si>
  <si>
    <t>-260914435</t>
  </si>
  <si>
    <t>Obklad konstrukcí sádrokartonovými deskami včetně ochranných úhelníků ve tvaru U rozvinuté šíře přes 0,6 do 1,2 m, opláštěný deskou protipožární DF, tl. 12,5 mm</t>
  </si>
  <si>
    <t>https://podminky.urs.cz/item/CS_URS_2024_02/763164635</t>
  </si>
  <si>
    <t>"restaurace" 5,5</t>
  </si>
  <si>
    <t>33</t>
  </si>
  <si>
    <t>998763511</t>
  </si>
  <si>
    <t>Přesun hmot procentní pro konstrukce montované z desek ruční v objektech v do 6 m</t>
  </si>
  <si>
    <t>-1633837429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</si>
  <si>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</si>
  <si>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https://podminky.urs.cz/item/CS_URS_2024_02/998763511</t>
  </si>
  <si>
    <t>34</t>
  </si>
  <si>
    <t>998763519</t>
  </si>
  <si>
    <t>Příplatek k ručnímu přesunu hmot procentnímu pro konstrukce montované z desek za zvětšený přesun ZKD 50 m</t>
  </si>
  <si>
    <t>1407578962</t>
  </si>
  <si>
    <t>Přesun hmot pro konstrukce montované z desek sádrokartonových, sádrovláknitých, cementovláknitých nebo cementových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</si>
  <si>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https://podminky.urs.cz/item/CS_URS_2024_02/998763519</t>
  </si>
  <si>
    <t>766</t>
  </si>
  <si>
    <t>Konstrukce truhlářské</t>
  </si>
  <si>
    <t>35</t>
  </si>
  <si>
    <t>766411821</t>
  </si>
  <si>
    <t>Demontáž truhlářského obložení stěn z palubek</t>
  </si>
  <si>
    <t>1237286713</t>
  </si>
  <si>
    <t>Demontáž obložení stěn palubkami</t>
  </si>
  <si>
    <t>https://podminky.urs.cz/item/CS_URS_2024_02/766411821</t>
  </si>
  <si>
    <t>"restaurace" 31,7</t>
  </si>
  <si>
    <t>36</t>
  </si>
  <si>
    <t>766411822</t>
  </si>
  <si>
    <t>Demontáž truhlářského obložení stěn podkladových roštů</t>
  </si>
  <si>
    <t>-363140630</t>
  </si>
  <si>
    <t>Demontáž obložení stěn podkladových roštů</t>
  </si>
  <si>
    <t>https://podminky.urs.cz/item/CS_URS_2024_02/766411822</t>
  </si>
  <si>
    <t>37</t>
  </si>
  <si>
    <t>766421821</t>
  </si>
  <si>
    <t>Demontáž truhlářského obložení podhledů z palubek</t>
  </si>
  <si>
    <t>-1796560820</t>
  </si>
  <si>
    <t>Demontáž obložení podhledů palubkami</t>
  </si>
  <si>
    <t>https://podminky.urs.cz/item/CS_URS_2024_02/766421821</t>
  </si>
  <si>
    <t>"restaurace" 69,48+5,5*0,8+16,3*1,1</t>
  </si>
  <si>
    <t>38</t>
  </si>
  <si>
    <t>766421822</t>
  </si>
  <si>
    <t>Demontáž truhlářského obložení podhledů podkladových roštů</t>
  </si>
  <si>
    <t>1272238091</t>
  </si>
  <si>
    <t>Demontáž obložení podhledů podkladových roštů</t>
  </si>
  <si>
    <t>https://podminky.urs.cz/item/CS_URS_2024_02/766421822</t>
  </si>
  <si>
    <t>39</t>
  </si>
  <si>
    <t>998766311</t>
  </si>
  <si>
    <t>Přesun hmot procentní pro kce truhlářské ruční v objektech v do 6 m</t>
  </si>
  <si>
    <t>-161971356</t>
  </si>
  <si>
    <t>Přesun hmot pro konstrukce truhlářské stanovený procentní sazbou (%) z ceny vodorovná dopravní vzdálenost do 50 m ruční (bez užití mechanizace) v objektech výšky do 6 m</t>
  </si>
  <si>
    <t>https://podminky.urs.cz/item/CS_URS_2024_02/998766311</t>
  </si>
  <si>
    <t>40</t>
  </si>
  <si>
    <t>998766319</t>
  </si>
  <si>
    <t>Příplatek k ručnímu přesunu hmot procentnímu pro kce truhlářské za zvětšený přesun ZKD 50 m</t>
  </si>
  <si>
    <t>132333127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</si>
  <si>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</si>
  <si>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https://podminky.urs.cz/item/CS_URS_2024_02/998766319</t>
  </si>
  <si>
    <t>771</t>
  </si>
  <si>
    <t>Podlahy z dlaždic</t>
  </si>
  <si>
    <t>41</t>
  </si>
  <si>
    <t>771111011</t>
  </si>
  <si>
    <t>Vysátí podkladu před pokládkou dlažby</t>
  </si>
  <si>
    <t>-1498727951</t>
  </si>
  <si>
    <t>Příprava podkladu před provedením dlažby vysátí podlah</t>
  </si>
  <si>
    <t>https://podminky.urs.cz/item/CS_URS_2024_02/771111011</t>
  </si>
  <si>
    <t>42</t>
  </si>
  <si>
    <t>771121011</t>
  </si>
  <si>
    <t>Nátěr penetrační na podlahu</t>
  </si>
  <si>
    <t>-1947463677</t>
  </si>
  <si>
    <t>Příprava podkladu před provedením dlažby nátěr penetrační na podlahu</t>
  </si>
  <si>
    <t>https://podminky.urs.cz/item/CS_URS_2024_02/771121011</t>
  </si>
  <si>
    <t>43</t>
  </si>
  <si>
    <t>771151013</t>
  </si>
  <si>
    <t>Samonivelační stěrka podlah pevnosti 20 MPa tl přes 5 do 8 mm</t>
  </si>
  <si>
    <t>-609808204</t>
  </si>
  <si>
    <t>Příprava podkladu před provedením dlažby samonivelační stěrka min. pevnosti 20 MPa, tloušťky přes 5 do 8 mm</t>
  </si>
  <si>
    <t>https://podminky.urs.cz/item/CS_URS_2024_02/771151013</t>
  </si>
  <si>
    <t>44</t>
  </si>
  <si>
    <t>771571810</t>
  </si>
  <si>
    <t>Demontáž podlah z dlaždic keramických kladených do malty</t>
  </si>
  <si>
    <t>714358440</t>
  </si>
  <si>
    <t>https://podminky.urs.cz/item/CS_URS_2024_02/771571810</t>
  </si>
  <si>
    <t>45</t>
  </si>
  <si>
    <t>771574573</t>
  </si>
  <si>
    <t>Montáž podlah keramických pro mechanické zatížení lepených cementovým flexibilním rychletuhnoucím lepidlem přes 2 do 4 ks/m2</t>
  </si>
  <si>
    <t>1611886585</t>
  </si>
  <si>
    <t>Montáž podlah z dlaždic keramických lepených cementovým flexibilním rychletuhnoucím lepidlem pro vysoké mechanické zatížení, tloušťky přes 10 mm přes 2 do 4 ks/m2</t>
  </si>
  <si>
    <t>https://podminky.urs.cz/item/CS_URS_2024_02/771574573</t>
  </si>
  <si>
    <t>46</t>
  </si>
  <si>
    <t>59761169</t>
  </si>
  <si>
    <t>dlažba keramická slinutá mrazuvzdorná R10/A povrch reliéfní/matný tl přes 10 do 15mm přes 2 do 4ks/m2</t>
  </si>
  <si>
    <t>-368539288</t>
  </si>
  <si>
    <t>93,035</t>
  </si>
  <si>
    <t>93,035*1,15 'Přepočtené koeficientem množství</t>
  </si>
  <si>
    <t>47</t>
  </si>
  <si>
    <t>771591115</t>
  </si>
  <si>
    <t>Podlahy spárování silikonem</t>
  </si>
  <si>
    <t>1687930607</t>
  </si>
  <si>
    <t>Podlahy - dokončovací práce spárování silikonem</t>
  </si>
  <si>
    <t>https://podminky.urs.cz/item/CS_URS_2024_02/771591115</t>
  </si>
  <si>
    <t>"kuchyň" 2*3,5+2*8,15</t>
  </si>
  <si>
    <t>48</t>
  </si>
  <si>
    <t>771592011</t>
  </si>
  <si>
    <t>Čištění vnitřních ploch podlah nebo schodišť po položení dlažby chemickými prostředky</t>
  </si>
  <si>
    <t>-441137357</t>
  </si>
  <si>
    <t>Čištění vnitřních ploch po položení dlažby podlah nebo schodišť chemickými prostředky</t>
  </si>
  <si>
    <t>https://podminky.urs.cz/item/CS_URS_2024_02/771592011</t>
  </si>
  <si>
    <t>49</t>
  </si>
  <si>
    <t>998771311</t>
  </si>
  <si>
    <t>Přesun hmot procentní pro podlahy z dlaždic ruční v objektech v do 6 m</t>
  </si>
  <si>
    <t>-1864485980</t>
  </si>
  <si>
    <t>Přesun hmot pro podlahy z dlaždic stanovený procentní sazbou (%) z ceny vodorovná dopravní vzdálenost do 50 m ruční (bez užití mechanizace) v objektech výšky do 6 m</t>
  </si>
  <si>
    <t>https://podminky.urs.cz/item/CS_URS_2024_02/998771311</t>
  </si>
  <si>
    <t>50</t>
  </si>
  <si>
    <t>998771319</t>
  </si>
  <si>
    <t>Příplatek k ručnímu přesunu hmot procentnímu pro podlahy z dlaždic za zvětšený přesun ZKD 50 m</t>
  </si>
  <si>
    <t>1515475630</t>
  </si>
  <si>
    <t>Přesun hmot pro podlahy z dlaždic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</si>
  <si>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https://podminky.urs.cz/item/CS_URS_2024_02/998771319</t>
  </si>
  <si>
    <t>781</t>
  </si>
  <si>
    <t>Dokončovací práce - obklady</t>
  </si>
  <si>
    <t>51</t>
  </si>
  <si>
    <t>781111011</t>
  </si>
  <si>
    <t>Ometení (oprášení) stěny při přípravě podkladu</t>
  </si>
  <si>
    <t>437289468</t>
  </si>
  <si>
    <t>Příprava podkladu před provedením obkladu oprášení (ometení) stěny</t>
  </si>
  <si>
    <t>https://podminky.urs.cz/item/CS_URS_2024_02/781111011</t>
  </si>
  <si>
    <t>"kuchyň" 3,1*(2*3,5+2*8,15)-2*0,8*2</t>
  </si>
  <si>
    <t>52</t>
  </si>
  <si>
    <t>781121011</t>
  </si>
  <si>
    <t>Nátěr penetrační na stěnu</t>
  </si>
  <si>
    <t>-798323198</t>
  </si>
  <si>
    <t>Příprava podkladu před provedením obkladu nátěr penetrační na stěnu</t>
  </si>
  <si>
    <t>https://podminky.urs.cz/item/CS_URS_2024_02/781121011</t>
  </si>
  <si>
    <t>53</t>
  </si>
  <si>
    <t>781151031</t>
  </si>
  <si>
    <t>Celoplošné vyrovnání podkladu stěrkou tl 3 mm</t>
  </si>
  <si>
    <t>1043933993</t>
  </si>
  <si>
    <t>Příprava podkladu před provedením obkladu celoplošné vyrovnání podkladu stěrkou, tloušťky 3 mm</t>
  </si>
  <si>
    <t>https://podminky.urs.cz/item/CS_URS_2024_02/781151031</t>
  </si>
  <si>
    <t>54</t>
  </si>
  <si>
    <t>781471810</t>
  </si>
  <si>
    <t>Demontáž obkladů z obkladaček keramických kladených do malty</t>
  </si>
  <si>
    <t>-2145912008</t>
  </si>
  <si>
    <t>Demontáž obkladů z dlaždic keramických kladených do malty</t>
  </si>
  <si>
    <t>https://podminky.urs.cz/item/CS_URS_2024_02/781471810</t>
  </si>
  <si>
    <t>55</t>
  </si>
  <si>
    <t>781472314</t>
  </si>
  <si>
    <t>Montáž obkladů vnitřních keramických hladkých lepených cementovým flexibilním rychletuhnoucím lepidlem přes 4 do 6 ks/m2</t>
  </si>
  <si>
    <t>1540639751</t>
  </si>
  <si>
    <t>Montáž keramických obkladů stěn lepených cementovým flexibilním rychletuhnoucím lepidlem hladkých přes 4 do 6 ks/m2</t>
  </si>
  <si>
    <t>https://podminky.urs.cz/item/CS_URS_2024_02/781472314</t>
  </si>
  <si>
    <t>56</t>
  </si>
  <si>
    <t>59761707</t>
  </si>
  <si>
    <t>obklad keramický nemrazuvzdorný povrch hladký/lesklý tl do 10mm přes 4 do 6ks/m2</t>
  </si>
  <si>
    <t>-180216626</t>
  </si>
  <si>
    <t>69,03</t>
  </si>
  <si>
    <t>69,03*1,15 'Přepočtené koeficientem množství</t>
  </si>
  <si>
    <t>57</t>
  </si>
  <si>
    <t>781491811</t>
  </si>
  <si>
    <t>Odstranění profilu ukončovacího rohového</t>
  </si>
  <si>
    <t>-1351857350</t>
  </si>
  <si>
    <t>Odstranění obkladů - ostatní prvky profily rohové</t>
  </si>
  <si>
    <t>https://podminky.urs.cz/item/CS_URS_2024_02/781491811</t>
  </si>
  <si>
    <t>"kuchyň" 4*3,1</t>
  </si>
  <si>
    <t>58</t>
  </si>
  <si>
    <t>781495115</t>
  </si>
  <si>
    <t>Spárování vnitřních obkladů silikonem</t>
  </si>
  <si>
    <t>1810053078</t>
  </si>
  <si>
    <t>Obklad - dokončující práce ostatní práce spárování silikonem</t>
  </si>
  <si>
    <t>https://podminky.urs.cz/item/CS_URS_2024_02/781495115</t>
  </si>
  <si>
    <t>59</t>
  </si>
  <si>
    <t>781495142</t>
  </si>
  <si>
    <t>Průnik obkladem kruhový přes DN 30 do DN 90</t>
  </si>
  <si>
    <t>147354079</t>
  </si>
  <si>
    <t>Obklad - dokončující práce průnik obkladem kruhový, bez izolace přes DN 30 do DN 90</t>
  </si>
  <si>
    <t>https://podminky.urs.cz/item/CS_URS_2024_02/781495142</t>
  </si>
  <si>
    <t>"kuchyň" 10</t>
  </si>
  <si>
    <t>60</t>
  </si>
  <si>
    <t>781495222</t>
  </si>
  <si>
    <t>Roh kamenický obkladaček se slinutým střepem velkoformátových</t>
  </si>
  <si>
    <t>-255741589</t>
  </si>
  <si>
    <t>Obklad - dokončující práce pracnější řezání obkladaček kamenického rohu (jolly hrana) slinutý střep obkladu velkoformátového</t>
  </si>
  <si>
    <t>https://podminky.urs.cz/item/CS_URS_2024_02/781495222</t>
  </si>
  <si>
    <t>61</t>
  </si>
  <si>
    <t>998781311</t>
  </si>
  <si>
    <t>Přesun hmot procentní pro obklady keramické ruční v objektech v do 6 m</t>
  </si>
  <si>
    <t>-618062931</t>
  </si>
  <si>
    <t>Přesun hmot pro obklady keramické stanovený procentní sazbou (%) z ceny vodorovná dopravní vzdálenost do 50 m ruční (bez užití mechanizace) v objektech výšky do 6 m</t>
  </si>
  <si>
    <t>https://podminky.urs.cz/item/CS_URS_2024_02/998781311</t>
  </si>
  <si>
    <t>62</t>
  </si>
  <si>
    <t>998781319</t>
  </si>
  <si>
    <t>Příplatek k ručnímu přesunu hmot procentnímu pro obklady keramické za zvětšený přesun ZKD 50 m</t>
  </si>
  <si>
    <t>-909595941</t>
  </si>
  <si>
    <t>Přesun hmot pro obklady keramické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</si>
  <si>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https://podminky.urs.cz/item/CS_URS_2024_02/998781319</t>
  </si>
  <si>
    <t>784</t>
  </si>
  <si>
    <t>Dokončovací práce - malby a tapety</t>
  </si>
  <si>
    <t>63</t>
  </si>
  <si>
    <t>784111001</t>
  </si>
  <si>
    <t>Oprášení (ometení ) podkladu v místnostech v do 3,80 m</t>
  </si>
  <si>
    <t>-1009450411</t>
  </si>
  <si>
    <t>Oprášení (ometení) podkladu v místnostech výšky do 3,80 m</t>
  </si>
  <si>
    <t>https://podminky.urs.cz/item/CS_URS_2024_02/784111001</t>
  </si>
  <si>
    <t>64</t>
  </si>
  <si>
    <t>784161001</t>
  </si>
  <si>
    <t>Tmelení spar a rohů šířky do 3 mm akrylátovým tmelem v místnostech v do 3,80 m</t>
  </si>
  <si>
    <t>-1803018261</t>
  </si>
  <si>
    <t>Tmelení spar a rohů, šířky do 3 mm akrylátovým tmelem v místnostech výšky do 3,80 m</t>
  </si>
  <si>
    <t>https://podminky.urs.cz/item/CS_URS_2024_02/784161001</t>
  </si>
  <si>
    <t>65</t>
  </si>
  <si>
    <t>784171001</t>
  </si>
  <si>
    <t>Olepování vnitřních ploch páskou v místnostech v do 3,80 m</t>
  </si>
  <si>
    <t>1404190901</t>
  </si>
  <si>
    <t>Olepování vnitřních ploch (materiál ve specifikaci) včetně pozdějšího odlepení páskou nebo fólií v místnostech výšky do 3,80 m</t>
  </si>
  <si>
    <t>https://podminky.urs.cz/item/CS_URS_2024_02/784171001</t>
  </si>
  <si>
    <t>66</t>
  </si>
  <si>
    <t>58124838</t>
  </si>
  <si>
    <t>páska maskovací krepová pro malířské potřeby š 50mm</t>
  </si>
  <si>
    <t>-32453795</t>
  </si>
  <si>
    <t>20*1,05 'Přepočtené koeficientem množství</t>
  </si>
  <si>
    <t>67</t>
  </si>
  <si>
    <t>784171101</t>
  </si>
  <si>
    <t>Zakrytí vnitřních podlah včetně pozdějšího odkrytí</t>
  </si>
  <si>
    <t>207599756</t>
  </si>
  <si>
    <t>Zakrytí nemalovaných ploch (materiál ve specifikaci) včetně pozdějšího odkrytí podlah</t>
  </si>
  <si>
    <t>https://podminky.urs.cz/item/CS_URS_2024_02/784171101</t>
  </si>
  <si>
    <t>68</t>
  </si>
  <si>
    <t>58124844</t>
  </si>
  <si>
    <t>fólie pro malířské potřeby zakrývací tl 25µ 4x5m</t>
  </si>
  <si>
    <t>1478226081</t>
  </si>
  <si>
    <t>24*1,05 'Přepočtené koeficientem množství</t>
  </si>
  <si>
    <t>69</t>
  </si>
  <si>
    <t>784171111</t>
  </si>
  <si>
    <t>Zakrytí vnitřních ploch stěn v místnostech v do 3,80 m</t>
  </si>
  <si>
    <t>-471472173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</si>
  <si>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</si>
  <si>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</si>
  <si>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70</t>
  </si>
  <si>
    <t>28323157</t>
  </si>
  <si>
    <t>fólie pro malířské potřeby zakrývací tl 14µ 4x5m</t>
  </si>
  <si>
    <t>1928300948</t>
  </si>
  <si>
    <t>10*1,05 'Přepočtené koeficientem množství</t>
  </si>
  <si>
    <t>71</t>
  </si>
  <si>
    <t>784181121</t>
  </si>
  <si>
    <t>Hloubková jednonásobná bezbarvá penetrace podkladu v místnostech v do 3,80 m</t>
  </si>
  <si>
    <t>1571582</t>
  </si>
  <si>
    <t>Penetrace podkladu jednonásobná hloubková akrylátová bezbarvá v místnostech výšky do 3,80 m</t>
  </si>
  <si>
    <t>https://podminky.urs.cz/item/CS_URS_2024_02/784181121</t>
  </si>
  <si>
    <t>72</t>
  </si>
  <si>
    <t>784211111</t>
  </si>
  <si>
    <t>Dvojnásobné bílé malby ze směsí za mokra velmi dobře oděruvzdorných v místnostech v do 3,80 m</t>
  </si>
  <si>
    <t>-328977730</t>
  </si>
  <si>
    <t>Malby z malířských směsí oděruvzdorných za mokra dvojnásobné, bílé za mokra oděruvzdorné velmi dobře v místnostech výšky do 3,80 m</t>
  </si>
  <si>
    <t>https://podminky.urs.cz/item/CS_URS_2024_02/784211111</t>
  </si>
  <si>
    <t>HZS</t>
  </si>
  <si>
    <t>Hodinové zúčtovací sazby</t>
  </si>
  <si>
    <t>73</t>
  </si>
  <si>
    <t>HZS1291</t>
  </si>
  <si>
    <t>Hodinová zúčtovací sazba pomocný stavební dělník</t>
  </si>
  <si>
    <t>hod</t>
  </si>
  <si>
    <t>512</t>
  </si>
  <si>
    <t>-1422933287</t>
  </si>
  <si>
    <t>Hodinové zúčtovací sazby profesí HSV zemní a pomocné práce pomocný stavební dělník</t>
  </si>
  <si>
    <t>https://podminky.urs.cz/item/CS_URS_2024_02/HZS1291</t>
  </si>
  <si>
    <t>přemisťování vybavení v rámci objektu</t>
  </si>
  <si>
    <t>a další pomocné práce v průběhu realizace akce</t>
  </si>
  <si>
    <t>74</t>
  </si>
  <si>
    <t>HZS2231</t>
  </si>
  <si>
    <t>Hodinová zúčtovací sazba elektrikář</t>
  </si>
  <si>
    <t>1622019975</t>
  </si>
  <si>
    <t>Hodinové zúčtovací sazby profesí PSV provádění stavebních instalací elektrikář</t>
  </si>
  <si>
    <t>https://podminky.urs.cz/item/CS_URS_2024_02/HZS2231</t>
  </si>
  <si>
    <t>prověření funkčnosti zásuvek, vypínačů, drobné opravy, demontáže nefunkčních instalací apod.</t>
  </si>
  <si>
    <t>75</t>
  </si>
  <si>
    <t>HZS4211</t>
  </si>
  <si>
    <t>Hodinová zúčtovací sazba revizní technik</t>
  </si>
  <si>
    <t>-1558003751</t>
  </si>
  <si>
    <t>Hodinové zúčtovací sazby ostatních profesí revizní a kontrolní činnost revizní technik</t>
  </si>
  <si>
    <t>https://podminky.urs.cz/item/CS_URS_2024_02/HZS4211</t>
  </si>
  <si>
    <t>revize a revizní zpráva</t>
  </si>
  <si>
    <t>01.02 - Gastro vybavení</t>
  </si>
  <si>
    <t xml:space="preserve">    725 - Zdravotechnika - zařizovací předměty</t>
  </si>
  <si>
    <t>OST - Inventář</t>
  </si>
  <si>
    <t>725</t>
  </si>
  <si>
    <t>Zdravotechnika - zařizovací předměty</t>
  </si>
  <si>
    <t>725619R01</t>
  </si>
  <si>
    <t>Elektrická dvoufritéza F2/8T 74 ET</t>
  </si>
  <si>
    <t>75098758</t>
  </si>
  <si>
    <t>- 400x700x280</t>
  </si>
  <si>
    <t>- objem oleje: 2x 8 litrů</t>
  </si>
  <si>
    <t>- rozměr van: 2x 148x355x225</t>
  </si>
  <si>
    <t>- výpusť na přední straně</t>
  </si>
  <si>
    <t>- bezpečnostní pojistka výpusti, bezpečnostní termostat</t>
  </si>
  <si>
    <t>- regulovatelná teplota +50 až 190°C, studená zóna</t>
  </si>
  <si>
    <t>- důsledné zaoblení hran pro snadnou údržbu</t>
  </si>
  <si>
    <t>- provedení bez podestavby</t>
  </si>
  <si>
    <t>- celonerezové opláštění AISI 304</t>
  </si>
  <si>
    <t>- 400V / 12,0kW</t>
  </si>
  <si>
    <t>příslušenství v ceně zařízení:</t>
  </si>
  <si>
    <t>- 2x koš o rozměru 120x290x115</t>
  </si>
  <si>
    <t xml:space="preserve">- nerezový podstavec </t>
  </si>
  <si>
    <t>725619R02</t>
  </si>
  <si>
    <t>Plynový sporák s plynovou troubou RedFox SPT 70/80 21 G</t>
  </si>
  <si>
    <t>-255383826</t>
  </si>
  <si>
    <t>- 800x700x900</t>
  </si>
  <si>
    <t>- 4x dvouřadý hořák s věčným plamínkem</t>
  </si>
  <si>
    <t>- výkon hořáků: 3x 7,5kW; 1x 4,5kW</t>
  </si>
  <si>
    <t>- regulace výkonu hořáků</t>
  </si>
  <si>
    <t>- nerezový rošt z AISI 304</t>
  </si>
  <si>
    <t>- bezpečnostní prvek - termočlánek</t>
  </si>
  <si>
    <t>- celonerezová trouba GN2/1, se statickým ohřevem</t>
  </si>
  <si>
    <t>- výškově nastavitelné nožičky</t>
  </si>
  <si>
    <t>- horní deska lisovaná pro snadnou údržbu</t>
  </si>
  <si>
    <t>- celonerezové provedení</t>
  </si>
  <si>
    <t>- plynový výkon 27,0kW</t>
  </si>
  <si>
    <t>725619R03</t>
  </si>
  <si>
    <t>Chladící stůl RedFox RT 2D se zásuvkami</t>
  </si>
  <si>
    <t>1533506932</t>
  </si>
  <si>
    <t>- 1342x700x850</t>
  </si>
  <si>
    <t>- zadní lem 40mm</t>
  </si>
  <si>
    <t>- hrubý objem: 290 litrů</t>
  </si>
  <si>
    <t>- dvousekcový, agregát vpravo</t>
  </si>
  <si>
    <t>- 4x 1/2 výsuvná zásuvka pro GN1/1</t>
  </si>
  <si>
    <t>- nucená cirkulace vzduchu, pracovní teplota -2°C až +8°C</t>
  </si>
  <si>
    <t>- digitální displej pro zobrazení tepltoy dle HACCP</t>
  </si>
  <si>
    <t>- 2x vodnící lista a 1 rošt pro každé dveře</t>
  </si>
  <si>
    <t>- izolace stěn o síle 60mm</t>
  </si>
  <si>
    <t>- nerezové provedení, zadní stěna pozinkovaná</t>
  </si>
  <si>
    <t>- 230V / 0,25kW</t>
  </si>
  <si>
    <t>725619R04</t>
  </si>
  <si>
    <t>Elektrický konvektomat RATIONAL iCombi Pro 6-1/1</t>
  </si>
  <si>
    <t>-1371295588</t>
  </si>
  <si>
    <t>- 850x842x754</t>
  </si>
  <si>
    <t>- kapacita 6x GN1/1, rozteč 70mm</t>
  </si>
  <si>
    <t>- 10-ti palcový barevný displej TFT s kapacitní dotykovou obrazovkou</t>
  </si>
  <si>
    <t>- 6 kategorií potravin drůbež, maso, ryby, vajce a dezerty, zelenina a přílohy, pečení pečiva</t>
  </si>
  <si>
    <t>- 4 tradičních způsobů přípravy (smažení, vaření, pečení, grilování)</t>
  </si>
  <si>
    <t>- libovolné naprogramování pomocí minimálně 1000 varných programů</t>
  </si>
  <si>
    <t>- vaření v páře, horký vzduch a kombinace horkého vzduchu a páry s regulací vlhkosti</t>
  </si>
  <si>
    <t>- nastavitelná teplota varné komory od +30°C do +300°C</t>
  </si>
  <si>
    <t>- regenerace, vaření s nízkými teplotami, vaření s teplotním rozdílem, pasterizace</t>
  </si>
  <si>
    <t>- regulace vnitřní teploty pokrmu, zchlazování Cool-Down</t>
  </si>
  <si>
    <t>- funkce zvlhčování s možností nastavení množství vody v ml a nastavení kynutí pečiva</t>
  </si>
  <si>
    <t>- automatické měření vlhkosti, regulací a zobrazením stupně vlhkosti</t>
  </si>
  <si>
    <t>- automatické rozpoznání velikosti a množství přidané potraviny</t>
  </si>
  <si>
    <t>- akustické povely a vizuální zobrazení v případě nezbytných zásahů uživatele</t>
  </si>
  <si>
    <t>- bojlerový vývin páry, 6-ti bodová sonda k měření vnitřní teploty pokrmu</t>
  </si>
  <si>
    <t>- integrovaná ruční sprcha s navíjecím mechanizmem, dynamická cirkulace vzduchu</t>
  </si>
  <si>
    <t>- automatické mytí varné komory, automatické rozpoznávání stavu znečištění</t>
  </si>
  <si>
    <t>- dvířka varné komory z trojitého skla, LED osvětlení se signalizací jednotlivých zásuvů</t>
  </si>
  <si>
    <t>- diagnostika chyb, USB rozhraní, LAN, datová paměť HACCP</t>
  </si>
  <si>
    <t>- zobrazování stavu čištění a údržby, servisních a chybových hlášení</t>
  </si>
  <si>
    <t>- vyrobeno z nerezové ušlechtilé oceli DIN 1.4301, vnitřní prostor se zaoblenými rohy</t>
  </si>
  <si>
    <t>- 400V / 10,8kW</t>
  </si>
  <si>
    <t>725619R05</t>
  </si>
  <si>
    <t>Chladící stůl RedFox MNT se zásuvkami</t>
  </si>
  <si>
    <t>-158091289</t>
  </si>
  <si>
    <t>725619R06</t>
  </si>
  <si>
    <t>Myčka nádobí Redfox (400V)</t>
  </si>
  <si>
    <t>-1948324671</t>
  </si>
  <si>
    <t>- 575x605x820</t>
  </si>
  <si>
    <t>- rozměr koše 500x500, zásuvná výška 365mm</t>
  </si>
  <si>
    <t>- 3 místní LED displej + diodová lišta, intuitivní ovládání</t>
  </si>
  <si>
    <t>- 2 standartní mycí programy + samočistící cyklus</t>
  </si>
  <si>
    <t>- kapacita 60-30-24 košů / hod</t>
  </si>
  <si>
    <t>- cyklus 60-120-150 vteřin, spotřeba vody 2,1l / cyklus</t>
  </si>
  <si>
    <t>- objem vany: 20 litrů , objem bojleru: 6 litrů</t>
  </si>
  <si>
    <t>- lisované podpěry košů</t>
  </si>
  <si>
    <t>- otočná horní a dolní ramena společná pro mytí a oplach</t>
  </si>
  <si>
    <t>- filtr mycí vany, provedení s odpadním čerpadlem</t>
  </si>
  <si>
    <t>- vestavěné dávkovače mycího a oplachového prostředku</t>
  </si>
  <si>
    <t>- celonerezové jednoplášťové provedení</t>
  </si>
  <si>
    <t>- 400V / 5,4kW</t>
  </si>
  <si>
    <t>- 1x koš na talíře</t>
  </si>
  <si>
    <t>- 1x koš na sklo</t>
  </si>
  <si>
    <t>- 1x koš na příbory</t>
  </si>
  <si>
    <t>725619R07</t>
  </si>
  <si>
    <t>Podstolová chladící skříň RedFox DRR 200 S</t>
  </si>
  <si>
    <t>-1116351985</t>
  </si>
  <si>
    <t>- 600x615x855</t>
  </si>
  <si>
    <t>- objem 140 litrů</t>
  </si>
  <si>
    <t>- digitální termostat, teplota 0 až +8°C</t>
  </si>
  <si>
    <t>- 3 výškově nastavitelné rošty</t>
  </si>
  <si>
    <t>- ventilované chlazení,automatické odmrazování</t>
  </si>
  <si>
    <t>- zabudovaný zámek dveří</t>
  </si>
  <si>
    <t>- zaměnitelné otvírání dveří</t>
  </si>
  <si>
    <t>- zadní kolečka</t>
  </si>
  <si>
    <t>- nerezové vnější opláštění</t>
  </si>
  <si>
    <t>- 230V / 0,16kW</t>
  </si>
  <si>
    <t>725619R08</t>
  </si>
  <si>
    <t>Mikrovlnná trouba Samsung CM-1099 Light Duty</t>
  </si>
  <si>
    <t>-986075166</t>
  </si>
  <si>
    <t>- 517x412x297</t>
  </si>
  <si>
    <t>- obsah komory 26l (GN1/2)</t>
  </si>
  <si>
    <t>- mechanické ovládání, 5 stupňů mikrovlnného výkonu</t>
  </si>
  <si>
    <t>- 1x magnetron, mikrovlnný výkon 550/770/1100W</t>
  </si>
  <si>
    <t>- rozmrazovací výkon 170/330W</t>
  </si>
  <si>
    <t>- prosklenná dvířka, vnitřní osvětlení, celonerezové provedení</t>
  </si>
  <si>
    <t>- 230V / 1,45kW</t>
  </si>
  <si>
    <t>725619R09</t>
  </si>
  <si>
    <t>Chladící skříň Redfox MN 700</t>
  </si>
  <si>
    <t>187421835</t>
  </si>
  <si>
    <t>- 740x830x2010</t>
  </si>
  <si>
    <t>- objem 670 litrů, lze vložit GN2/1 nebo přepravku</t>
  </si>
  <si>
    <t>- 3x výškově nastavitelné roštová police GN2/1</t>
  </si>
  <si>
    <t>- ventilované chlazení, automatické odtávání</t>
  </si>
  <si>
    <t>- pracovní teplota -2 až +8°C</t>
  </si>
  <si>
    <t>- regulátor teploty s digitálním displejem</t>
  </si>
  <si>
    <t>- vnitřní LED osvětlení</t>
  </si>
  <si>
    <t>- 1x plné samozavírací dveře, zaměnitelné otevírání dveří</t>
  </si>
  <si>
    <t>- snadno vyměnitelné těsnění, ergnomická rukojeť pro pohodlné používání</t>
  </si>
  <si>
    <t>- celonerezové provedení AISI 304, nastavitelné nerezové nožičky</t>
  </si>
  <si>
    <t>- 230V / 0,23kW</t>
  </si>
  <si>
    <t>725619R10</t>
  </si>
  <si>
    <t>Chladící skříň TEFCOLD GUF 70</t>
  </si>
  <si>
    <t>-721189575</t>
  </si>
  <si>
    <t>- 680x845x2000</t>
  </si>
  <si>
    <t>- objem 565 litrů, lze vložit GN2/1 nebo přepravku</t>
  </si>
  <si>
    <t>- pracovní teplota -18 až -24°C</t>
  </si>
  <si>
    <t>- celonerezové provedení AISI 304, otočná kolečka</t>
  </si>
  <si>
    <t>725659R11</t>
  </si>
  <si>
    <t>Nástěnný odsávací zákryt nerez</t>
  </si>
  <si>
    <t>soubor</t>
  </si>
  <si>
    <t>601109118</t>
  </si>
  <si>
    <t>- 2600x1300x450</t>
  </si>
  <si>
    <t>- včetně tukových filtrů</t>
  </si>
  <si>
    <t>- včetně zářivkového osvětlení</t>
  </si>
  <si>
    <t>- bez odtahového ventilátoru</t>
  </si>
  <si>
    <t>- určený k napojení na rozvod VZT</t>
  </si>
  <si>
    <t>- celonerezové svařované provedení</t>
  </si>
  <si>
    <t>- 230V / 0,1kW (osvětlení)</t>
  </si>
  <si>
    <t>+ ventilátor KVK 250 pro potrubí o průměru 250 mm</t>
  </si>
  <si>
    <t>725659R12</t>
  </si>
  <si>
    <t>Nástěnná police nerez, jednopatrová</t>
  </si>
  <si>
    <t>-599151034</t>
  </si>
  <si>
    <t>- 1500x300</t>
  </si>
  <si>
    <t>- 1x plná police</t>
  </si>
  <si>
    <t>725659R13</t>
  </si>
  <si>
    <t>Nerezový podstavec pod konvektomat</t>
  </si>
  <si>
    <t>1261560836</t>
  </si>
  <si>
    <t>- se vsuny na GN1/1</t>
  </si>
  <si>
    <t>725659R14</t>
  </si>
  <si>
    <t>-43022622</t>
  </si>
  <si>
    <t>- 1180x1180x450</t>
  </si>
  <si>
    <t>725659R15</t>
  </si>
  <si>
    <t>Pracovní stůl nerez s dřezem - atyp</t>
  </si>
  <si>
    <t>809833836</t>
  </si>
  <si>
    <t>- 1680x700x900</t>
  </si>
  <si>
    <t>- vlevo dřez</t>
  </si>
  <si>
    <t>- 6x noha</t>
  </si>
  <si>
    <t>- baterie a sifon nejsou součástí zařízení</t>
  </si>
  <si>
    <t>725659R16</t>
  </si>
  <si>
    <t>Nástěnná skříňka s posuvnými dvířky</t>
  </si>
  <si>
    <t>1071822246</t>
  </si>
  <si>
    <t>- 1200x400x600</t>
  </si>
  <si>
    <t>- spodní + vnitřní plná police</t>
  </si>
  <si>
    <t>- 2x posuvná dvířka</t>
  </si>
  <si>
    <t>725659R17</t>
  </si>
  <si>
    <t>Pracovní stůl nerez s trnoží</t>
  </si>
  <si>
    <t>884130933</t>
  </si>
  <si>
    <t>1200x720x900</t>
  </si>
  <si>
    <t>- volný prostor pro ledničku</t>
  </si>
  <si>
    <t>725659R18</t>
  </si>
  <si>
    <t>-740083557</t>
  </si>
  <si>
    <t>725659R19</t>
  </si>
  <si>
    <t>Pracovní stůl nerez</t>
  </si>
  <si>
    <t>1773809403</t>
  </si>
  <si>
    <t>- 1500x700x900</t>
  </si>
  <si>
    <t>- rovná deska bez lemů</t>
  </si>
  <si>
    <t>725659R20</t>
  </si>
  <si>
    <t>-1244477865</t>
  </si>
  <si>
    <t>- 1800x400x600</t>
  </si>
  <si>
    <t>725659R21</t>
  </si>
  <si>
    <t>Pracovní stůl nerez, nízký, pod myčku</t>
  </si>
  <si>
    <t>1387610459</t>
  </si>
  <si>
    <t>- 1200x600x600</t>
  </si>
  <si>
    <t>725659R22</t>
  </si>
  <si>
    <t>Pracovní stůl nerez s dřezem</t>
  </si>
  <si>
    <t>1447508205</t>
  </si>
  <si>
    <t>- 1360x700x900</t>
  </si>
  <si>
    <t>- vpravo dřez</t>
  </si>
  <si>
    <t>- trnož, spodní volný prostor</t>
  </si>
  <si>
    <t>- baterie a sifon</t>
  </si>
  <si>
    <t>725659R23</t>
  </si>
  <si>
    <t>Mycí stůl s dřezy s policí</t>
  </si>
  <si>
    <t>-1014649703</t>
  </si>
  <si>
    <t>- 1200x700x900</t>
  </si>
  <si>
    <t>- 2x mycí dřez</t>
  </si>
  <si>
    <t>- 1x spodní police</t>
  </si>
  <si>
    <t>725659R24</t>
  </si>
  <si>
    <t>Vinotéka dvoukřídlé prosklené dveře 1240 x 655 x 1850 mm, 800 litrů</t>
  </si>
  <si>
    <t>-1500101517</t>
  </si>
  <si>
    <t>- mimo předlakovaný ocelový plech</t>
  </si>
  <si>
    <t>- uvnitř je vyrobeno z černého termoplastu potravinářské jakosti</t>
  </si>
  <si>
    <t>- mřížky z černé oceli</t>
  </si>
  <si>
    <t>- kolejnice pro mřížky zapuštěné uvnitř (polystyren)</t>
  </si>
  <si>
    <t>-dvojité prosklené dveře</t>
  </si>
  <si>
    <t>- tónované sklo s ultrafialovým filtrem pro ochranu lahví před slunečním zářením</t>
  </si>
  <si>
    <t>- nucené chlazení vzduchem</t>
  </si>
  <si>
    <t>- funkce automatického odmrazování</t>
  </si>
  <si>
    <t>725659R25</t>
  </si>
  <si>
    <t>Nábytková sestava - výstavní box na víno s ozdobným černozlatým rámem</t>
  </si>
  <si>
    <t>-684236414</t>
  </si>
  <si>
    <t>725659R26</t>
  </si>
  <si>
    <t>Pákový kávovar včetně mlýnku na kávu</t>
  </si>
  <si>
    <t>-1608757055</t>
  </si>
  <si>
    <t>998725311</t>
  </si>
  <si>
    <t>Přesun hmot procentní pro zařizovací předměty ruční v objektech v do 6 m</t>
  </si>
  <si>
    <t>1008035056</t>
  </si>
  <si>
    <t>Přesun hmot pro zařizovací předměty stanovený procentní sazbou (%) z ceny vodorovná dopravní vzdálenost do 50 m ruční (bez užití mechanizace) v objektech výšky do 6 m</t>
  </si>
  <si>
    <t>https://podminky.urs.cz/item/CS_URS_2024_02/998725311</t>
  </si>
  <si>
    <t>998725319</t>
  </si>
  <si>
    <t>Příplatek k ručnímu přesunu hmot procentnímu pro zařizovací předměty za zvětšený přesun ZKD 50 m</t>
  </si>
  <si>
    <t>-1461785097</t>
  </si>
  <si>
    <t>Přesun hmot pro zařizovací předměty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</si>
  <si>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https://podminky.urs.cz/item/CS_URS_2024_02/998725319</t>
  </si>
  <si>
    <t>HZS2211</t>
  </si>
  <si>
    <t>Hodinová zúčtovací sazba instalatér</t>
  </si>
  <si>
    <t>-1563202587</t>
  </si>
  <si>
    <t>Hodinové zúčtovací sazby profesí PSV provádění stavebních instalací instalatér</t>
  </si>
  <si>
    <t>https://podminky.urs.cz/item/CS_URS_2024_02/HZS2211</t>
  </si>
  <si>
    <t>montáž a připojení zařizovacích předmětů</t>
  </si>
  <si>
    <t>1547722405</t>
  </si>
  <si>
    <t>HZS3211</t>
  </si>
  <si>
    <t>Hodinová zúčtovací sazba montér vzduchotechniky a chlazení</t>
  </si>
  <si>
    <t>1202662035</t>
  </si>
  <si>
    <t>Hodinové zúčtovací sazby montáží technologických zařízení na stavebních objektech montér vzduchotechniky a chlazení</t>
  </si>
  <si>
    <t>https://podminky.urs.cz/item/CS_URS_2024_02/HZS3211</t>
  </si>
  <si>
    <t>391984741</t>
  </si>
  <si>
    <t>HZS4231</t>
  </si>
  <si>
    <t>Hodinová zúčtovací sazba technik</t>
  </si>
  <si>
    <t>-2035223645</t>
  </si>
  <si>
    <t>Hodinové zúčtovací sazby ostatních profesí revizní a kontrolní činnost technik</t>
  </si>
  <si>
    <t>https://podminky.urs.cz/item/CS_URS_2024_02/HZS4231</t>
  </si>
  <si>
    <t>zaškolení obsluhy</t>
  </si>
  <si>
    <t>OST</t>
  </si>
  <si>
    <t>Inventář</t>
  </si>
  <si>
    <t>900000R01</t>
  </si>
  <si>
    <t>sada gastronádob GN 1/1</t>
  </si>
  <si>
    <t>1941049285</t>
  </si>
  <si>
    <t>- gastronádoba GN 1/1 - 65 smaltovaná</t>
  </si>
  <si>
    <t>- gastronádoba GN 1/1 - 40 smaltovaná</t>
  </si>
  <si>
    <t>- gastronádoba GN 1/1 - 20 smaltovaná</t>
  </si>
  <si>
    <t>- gastronádoba GN 1/1 - 65 nerezová</t>
  </si>
  <si>
    <t>- gastronádoba GN 1/1 - 100 nerezová</t>
  </si>
  <si>
    <t>- gastronádoba děrovaná GN 1/1 - 100</t>
  </si>
  <si>
    <t>900000R02</t>
  </si>
  <si>
    <t>sada hrnců</t>
  </si>
  <si>
    <t>1957854760</t>
  </si>
  <si>
    <t>- hrnec vysoký nerez. 2,8 l, pr. 16 cm (c )</t>
  </si>
  <si>
    <t>- kastrol nízký Tomgast, nerez. 2,5 l, pr. 20 cm ( P1-2109-20 )</t>
  </si>
  <si>
    <t>- hrnec střední Tomgast, nerez. 6,5 l, pr. 24 cm ( P1-2107-24 )</t>
  </si>
  <si>
    <t>- hrnec střední Tomgast, nerez. 10 l, pr. 28 cm ( P1-2107-28 )</t>
  </si>
  <si>
    <t>- hrnec vysoký Tomgast, nerez. 8,5 l, pr. 24 cm ( P1-2101-24 )</t>
  </si>
  <si>
    <t>- rendlík vysoký 4 l, pr. 20 cm ( P1-2105-20 )</t>
  </si>
  <si>
    <t>- poklice, pr. 24 cm ( P1-2061-24 )</t>
  </si>
  <si>
    <t>- poklice, pr. 28 cm | P1-2061-28</t>
  </si>
  <si>
    <t>- poklice, pr. 20 cm ( P1-2061-20 )</t>
  </si>
  <si>
    <t>- poklice, pr. 16 cm ( P1-2061-16 )</t>
  </si>
  <si>
    <t>900000R03</t>
  </si>
  <si>
    <t>pánev s nepřilnavým povrchem, pr. 32 cm (P1-2102-32)</t>
  </si>
  <si>
    <t>385905244</t>
  </si>
  <si>
    <t>900000R04</t>
  </si>
  <si>
    <t>pánev Granite pr. 28 cm (P1-2102-32)</t>
  </si>
  <si>
    <t>-892261234</t>
  </si>
  <si>
    <t>900000R05</t>
  </si>
  <si>
    <t>stolní kuchyňská váha CAS SW2 s váživostí do 15kg</t>
  </si>
  <si>
    <t>-1966763375</t>
  </si>
  <si>
    <t>900000R06</t>
  </si>
  <si>
    <t>vidlička jídelní Opera 20,9 cm</t>
  </si>
  <si>
    <t>-66046017</t>
  </si>
  <si>
    <t>900000R07</t>
  </si>
  <si>
    <t>nůž jídelní Opera 24 cm</t>
  </si>
  <si>
    <t>-1345387037</t>
  </si>
  <si>
    <t>900000R08</t>
  </si>
  <si>
    <t>lžíce jídelní Opera 20,9 cm</t>
  </si>
  <si>
    <t>1817370398</t>
  </si>
  <si>
    <t>900000R09</t>
  </si>
  <si>
    <t>lžička dezertní Opera 18,5 cm</t>
  </si>
  <si>
    <t>703566546</t>
  </si>
  <si>
    <t>900000R10</t>
  </si>
  <si>
    <t>lžička na čaj Opera 14,4 cm</t>
  </si>
  <si>
    <t>1072267911</t>
  </si>
  <si>
    <t>900000R11</t>
  </si>
  <si>
    <t>Bormioli Rocco Ebro talíř oválný pr. 36 cm</t>
  </si>
  <si>
    <t>1370177510</t>
  </si>
  <si>
    <t>900000R12</t>
  </si>
  <si>
    <t>Bormioli Rocco Ebro talíř klubový hluboký pr. 32 cm</t>
  </si>
  <si>
    <t>-438249424</t>
  </si>
  <si>
    <t>900000R13</t>
  </si>
  <si>
    <t>Bormioli Rocco Ebro talíř klubový mělký pr. 32 cm</t>
  </si>
  <si>
    <t>1284311786</t>
  </si>
  <si>
    <t>900000R14</t>
  </si>
  <si>
    <t>nůž kuchařský 31 cm, černý</t>
  </si>
  <si>
    <t>-110421825</t>
  </si>
  <si>
    <t>- Materiál: nerezová ocel, plast</t>
  </si>
  <si>
    <t>- Délka: 31 cm</t>
  </si>
  <si>
    <t>- Barva: černá</t>
  </si>
  <si>
    <t>- Využití: Sekání, krájení na plátky či kostky</t>
  </si>
  <si>
    <t>900000R15</t>
  </si>
  <si>
    <t>nůž kuchařský 16 cm, zelený</t>
  </si>
  <si>
    <t>755093617</t>
  </si>
  <si>
    <t>- Délka: 16 cm</t>
  </si>
  <si>
    <t>- Barva: zelená</t>
  </si>
  <si>
    <t>900000R16</t>
  </si>
  <si>
    <t>nůž univerzální 11cm</t>
  </si>
  <si>
    <t>-2082828934</t>
  </si>
  <si>
    <t>- Délka: 11 cm</t>
  </si>
  <si>
    <t>- Barva: modrá</t>
  </si>
  <si>
    <t>- Využití: univerzální</t>
  </si>
  <si>
    <t>900000R17</t>
  </si>
  <si>
    <t>robot kuchyňský GRAEF MYestro 7L</t>
  </si>
  <si>
    <t>-1630833405</t>
  </si>
  <si>
    <t>- 244x479x412</t>
  </si>
  <si>
    <t>- DC motor MYestro o výkonu 800 W</t>
  </si>
  <si>
    <t>- hladký chod díky řemenovému pohonu</t>
  </si>
  <si>
    <t>- hnětení, míchání, šlehání</t>
  </si>
  <si>
    <t>- intuitivní dotykový displej - tři plně automatický programy</t>
  </si>
  <si>
    <t>- rychlosti hnětení (stupně 1 - 10) a časy (0 - 30 min.)</t>
  </si>
  <si>
    <t>- LED dioda zajišťuje optimální osvětlení mísy</t>
  </si>
  <si>
    <t>- celokovový kryt</t>
  </si>
  <si>
    <t>- uvolňovací páku lze ovládat jednou rukou</t>
  </si>
  <si>
    <t>- spirálové míchadlo</t>
  </si>
  <si>
    <t>-odnímatelná ochrana proti stříkající vodě</t>
  </si>
  <si>
    <t>- extra velký plnicí otvor</t>
  </si>
  <si>
    <t>- 230/0,8kW</t>
  </si>
  <si>
    <t>- motorová hlava stojanového mixéru se díky pružinovému mechanismu snadno vyklopí nahoru</t>
  </si>
  <si>
    <t>900000R18</t>
  </si>
  <si>
    <t>utěrka kuchyňská 70 × 50cm zelená 3 ks</t>
  </si>
  <si>
    <t>980082103</t>
  </si>
  <si>
    <t>01.03 - Vedlejší a ostatní náklady</t>
  </si>
  <si>
    <t>VRN - Vedlejší rozpočtové náklady</t>
  </si>
  <si>
    <t xml:space="preserve">    VRN4 - Inženýrská činnost</t>
  </si>
  <si>
    <t xml:space="preserve">    VRN6 - Územní vlivy</t>
  </si>
  <si>
    <t>VRN</t>
  </si>
  <si>
    <t>Vedlejší rozpočtové náklady</t>
  </si>
  <si>
    <t>VRN4</t>
  </si>
  <si>
    <t>Inženýrská činnost</t>
  </si>
  <si>
    <t>045203000</t>
  </si>
  <si>
    <t>Kompletační činnost</t>
  </si>
  <si>
    <t>1024</t>
  </si>
  <si>
    <t>-545644643</t>
  </si>
  <si>
    <t>https://podminky.urs.cz/item/CS_URS_2024_02/045203000</t>
  </si>
  <si>
    <t>045303000</t>
  </si>
  <si>
    <t>Koordinační činnost</t>
  </si>
  <si>
    <t>-962822546</t>
  </si>
  <si>
    <t>https://podminky.urs.cz/item/CS_URS_2024_02/045303000</t>
  </si>
  <si>
    <t>VRN6</t>
  </si>
  <si>
    <t>Územní vlivy</t>
  </si>
  <si>
    <t>065002000</t>
  </si>
  <si>
    <t>Mimostaveništní doprava materiálů a výrobků</t>
  </si>
  <si>
    <t>-446678242</t>
  </si>
  <si>
    <t>https://podminky.urs.cz/item/CS_URS_2024_02/065002000</t>
  </si>
  <si>
    <t>02 - Modernizace sálu volnočasových aktivit a chodeb</t>
  </si>
  <si>
    <t>02.01 - Stavební část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</si>
  <si>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</si>
  <si>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</si>
  <si>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</si>
  <si>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776 - Podlahy povlakové</t>
  </si>
  <si>
    <t xml:space="preserve">    782 - Dokončovací práce - obklady z kamene</t>
  </si>
  <si>
    <t>M - Práce a dodávky M</t>
  </si>
  <si>
    <t xml:space="preserve">    46-M - Zemní práce při extr.mont.pracích</t>
  </si>
  <si>
    <t>1994064347</t>
  </si>
  <si>
    <t>"po keramickém obkladu" 1,5*5</t>
  </si>
  <si>
    <t>1259455242</t>
  </si>
  <si>
    <t>-659521974</t>
  </si>
  <si>
    <t>612325416</t>
  </si>
  <si>
    <t>Oprava vnitřní vápenocementové hladké omítky tl do 20 mm stěn v rozsahu plochy do 10 % s celoplošným přeštukováním tl do 3 mm</t>
  </si>
  <si>
    <t>-433278808</t>
  </si>
  <si>
    <t>Oprava vápenocementové omítky vnitřních ploch hladké, tl. do 20 mm, s celoplošným přeštukováním, tl. štuku do 3 mm stěn, v rozsahu opravované plochy do 10%</t>
  </si>
  <si>
    <t>https://podminky.urs.cz/item/CS_URS_2024_02/612325416</t>
  </si>
  <si>
    <t>3,1*(2*8,3+2*11)-10</t>
  </si>
  <si>
    <t>1293112259</t>
  </si>
  <si>
    <t>589621639</t>
  </si>
  <si>
    <t>1977128673</t>
  </si>
  <si>
    <t>-1820167784</t>
  </si>
  <si>
    <t>16,932*2</t>
  </si>
  <si>
    <t>-1944351404</t>
  </si>
  <si>
    <t>-538670460</t>
  </si>
  <si>
    <t>16,932*19</t>
  </si>
  <si>
    <t>-705865606</t>
  </si>
  <si>
    <t>1716435469</t>
  </si>
  <si>
    <t>734</t>
  </si>
  <si>
    <t>Ústřední vytápění - armatury</t>
  </si>
  <si>
    <t>734200821</t>
  </si>
  <si>
    <t>Demontáž armatury závitové se dvěma závity přes G 1/2 do G 1/2</t>
  </si>
  <si>
    <t>229918171</t>
  </si>
  <si>
    <t>Demontáž armatur závitových se dvěma závity do G 1/2</t>
  </si>
  <si>
    <t>https://podminky.urs.cz/item/CS_URS_2024_02/734200821</t>
  </si>
  <si>
    <t>734221536</t>
  </si>
  <si>
    <t>Ventil závitový termostatický rohový dvouregulační G 1/2 PN 16 do 110°C bez hlavice ovládání</t>
  </si>
  <si>
    <t>-2021510975</t>
  </si>
  <si>
    <t>Ventily regulační závitové termostatické bez hlavice ovládání PN 16 do 110°C rohové dvouregulační G 1/2</t>
  </si>
  <si>
    <t>https://podminky.urs.cz/item/CS_URS_2024_02/734221536</t>
  </si>
  <si>
    <t>734221682</t>
  </si>
  <si>
    <t>Termostatická hlavice kapalinová PN 10 do 110°C otopných těles VK</t>
  </si>
  <si>
    <t>238871365</t>
  </si>
  <si>
    <t>Ventily regulační závitové hlavice termostatické pro ovládání ventilů PN 10 do 110°C kapalinové otopných těles VK</t>
  </si>
  <si>
    <t>https://podminky.urs.cz/item/CS_URS_2024_02/734221682</t>
  </si>
  <si>
    <t>998734311</t>
  </si>
  <si>
    <t>Přesun hmot procentní pro armatury ruční v objektech v do 6 m</t>
  </si>
  <si>
    <t>-778985512</t>
  </si>
  <si>
    <t>Přesun hmot pro armatury stanovený procentní sazbou (%) z ceny vodorovná dopravní vzdálenost do 50 m ruční (bez užití mechanizace) v objektech výšky do 6 m</t>
  </si>
  <si>
    <t>https://podminky.urs.cz/item/CS_URS_2024_02/998734311</t>
  </si>
  <si>
    <t>998734319</t>
  </si>
  <si>
    <t>Příplatek k ručnímu přesunu hmot procentnímu pro armatury za zvětšený přesun ZKD 50 m</t>
  </si>
  <si>
    <t>462704379</t>
  </si>
  <si>
    <t>Přesun hmot pro armatury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</si>
  <si>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https://podminky.urs.cz/item/CS_URS_2024_02/998734319</t>
  </si>
  <si>
    <t>735</t>
  </si>
  <si>
    <t>Ústřední vytápění - otopná tělesa</t>
  </si>
  <si>
    <t>735000912</t>
  </si>
  <si>
    <t>Vyregulování ventilu nebo kohoutu dvojregulačního s termostatickým ovládáním</t>
  </si>
  <si>
    <t>2070238074</t>
  </si>
  <si>
    <t>Regulace otopného systému při opravách vyregulování dvojregulačních ventilů a kohoutů s termostatickým ovládáním</t>
  </si>
  <si>
    <t>https://podminky.urs.cz/item/CS_URS_2024_02/735000912</t>
  </si>
  <si>
    <t>735151821</t>
  </si>
  <si>
    <t>Demontáž otopného tělesa panelového dvouřadého dl do 1500 mm</t>
  </si>
  <si>
    <t>2009893996</t>
  </si>
  <si>
    <t>Demontáž otopných těles panelových dvouřadých stavební délky do 1500 mm</t>
  </si>
  <si>
    <t>https://podminky.urs.cz/item/CS_URS_2024_02/735151821</t>
  </si>
  <si>
    <t>735151822</t>
  </si>
  <si>
    <t>Demontáž otopného tělesa panelového dvouřadého dl přes 1500 do 2820 mm</t>
  </si>
  <si>
    <t>-126447617</t>
  </si>
  <si>
    <t>Demontáž otopných těles panelových dvouřadých stavební délky přes 1500 do 2820 mm</t>
  </si>
  <si>
    <t>https://podminky.urs.cz/item/CS_URS_2024_02/735151822</t>
  </si>
  <si>
    <t>735152472</t>
  </si>
  <si>
    <t>Otopné těleso panelové VK dvoudeskové 1 přídavná přestupní plocha výška/délka 600/500 mm výkon 644 W</t>
  </si>
  <si>
    <t>-1337187645</t>
  </si>
  <si>
    <t>Otopná tělesa panelová VK dvoudesková PN 1,0 MPa, T do 110°C s jednou přídavnou přestupní plochou výšky tělesa 600 mm stavební délky / výkonu 500 mm / 644 W</t>
  </si>
  <si>
    <t>https://podminky.urs.cz/item/CS_URS_2024_02/735152472</t>
  </si>
  <si>
    <t>735152473</t>
  </si>
  <si>
    <t>Otopné těleso panelové VK dvoudeskové 1 přídavná přestupní plocha výška/délka 600/600 mm výkon 773 W</t>
  </si>
  <si>
    <t>-703598835</t>
  </si>
  <si>
    <t>Otopná tělesa panelová VK dvoudesková PN 1,0 MPa, T do 110°C s jednou přídavnou přestupní plochou výšky tělesa 600 mm stavební délky / výkonu 600 mm / 773 W</t>
  </si>
  <si>
    <t>https://podminky.urs.cz/item/CS_URS_2024_02/735152473</t>
  </si>
  <si>
    <t>735152480</t>
  </si>
  <si>
    <t>Otopné těleso panelové VK dvoudeskové 1 přídavná přestupní plocha výška/délka 600/1400 mm výkon 1803 W</t>
  </si>
  <si>
    <t>-1177581795</t>
  </si>
  <si>
    <t>Otopná tělesa panelová VK dvoudesková PN 1,0 MPa, T do 110°C s jednou přídavnou přestupní plochou výšky tělesa 600 mm stavební délky / výkonu 1400 mm / 1803 W</t>
  </si>
  <si>
    <t>https://podminky.urs.cz/item/CS_URS_2024_02/735152480</t>
  </si>
  <si>
    <t>735152481</t>
  </si>
  <si>
    <t>Otopné těleso panelové VK dvoudeskové 1 přídavná přestupní plocha výška/délka 600/1600 mm výkon 2061 W</t>
  </si>
  <si>
    <t>-1112701035</t>
  </si>
  <si>
    <t>Otopná tělesa panelová VK dvoudesková PN 1,0 MPa, T do 110°C s jednou přídavnou přestupní plochou výšky tělesa 600 mm stavební délky / výkonu 1600 mm / 2061 W</t>
  </si>
  <si>
    <t>https://podminky.urs.cz/item/CS_URS_2024_02/735152481</t>
  </si>
  <si>
    <t>735152576</t>
  </si>
  <si>
    <t>Otopné těleso panelové VK dvoudeskové 2 přídavné přestupní plochy výška/délka 600/900 mm výkon 1511 W</t>
  </si>
  <si>
    <t>608386916</t>
  </si>
  <si>
    <t>Otopná tělesa panelová VK dvoudesková PN 1,0 MPa, T do 110°C se dvěma přídavnými přestupními plochami výšky tělesa 600 mm stavební délky / výkonu 900 mm / 1511 W</t>
  </si>
  <si>
    <t>https://podminky.urs.cz/item/CS_URS_2024_02/735152576</t>
  </si>
  <si>
    <t>735152583</t>
  </si>
  <si>
    <t>Otopné těleso panelové VK dvoudeskové 2 přídavné přestupní plochy výška/délka 600/2000 mm výkon 3358 W</t>
  </si>
  <si>
    <t>1775286823</t>
  </si>
  <si>
    <t>Otopná tělesa panelová VK dvoudesková PN 1,0 MPa, T do 110°C se dvěma přídavnými přestupními plochami výšky tělesa 600 mm stavební délky / výkonu 2000 mm / 3358 W</t>
  </si>
  <si>
    <t>https://podminky.urs.cz/item/CS_URS_2024_02/735152583</t>
  </si>
  <si>
    <t>735191901</t>
  </si>
  <si>
    <t>Vyzkoušení otopných těles ocelových po opravě tlakem</t>
  </si>
  <si>
    <t>307618666</t>
  </si>
  <si>
    <t>Ostatní opravy otopných těles vyzkoušení tlakem po opravě otopných těles ocelových</t>
  </si>
  <si>
    <t>https://podminky.urs.cz/item/CS_URS_2024_02/735191901</t>
  </si>
  <si>
    <t>735191905</t>
  </si>
  <si>
    <t>Odvzdušnění otopných těles</t>
  </si>
  <si>
    <t>60957271</t>
  </si>
  <si>
    <t>Ostatní opravy otopných těles odvzdušnění tělesa</t>
  </si>
  <si>
    <t>https://podminky.urs.cz/item/CS_URS_2024_02/735191905</t>
  </si>
  <si>
    <t>735191910</t>
  </si>
  <si>
    <t>Napuštění vody do otopných těles</t>
  </si>
  <si>
    <t>-640200039</t>
  </si>
  <si>
    <t>Ostatní opravy otopných těles napuštění vody do otopného systému včetně potrubí (bez kotle a ohříváků) otopných těles</t>
  </si>
  <si>
    <t>https://podminky.urs.cz/item/CS_URS_2024_02/735191910</t>
  </si>
  <si>
    <t>735494811</t>
  </si>
  <si>
    <t>Vypuštění vody z otopných těles</t>
  </si>
  <si>
    <t>-1379979131</t>
  </si>
  <si>
    <t>Vypuštění vody z otopných soustav bez kotlů, ohříváků, zásobníků a nádrží</t>
  </si>
  <si>
    <t>https://podminky.urs.cz/item/CS_URS_2024_02/735494811</t>
  </si>
  <si>
    <t>998735311</t>
  </si>
  <si>
    <t>Přesun hmot procentní pro otopná tělesa ruční v objektech v do 6 m</t>
  </si>
  <si>
    <t>1782842852</t>
  </si>
  <si>
    <t>Přesun hmot pro otopná tělesa stanovený procentní sazbou (%) z ceny vodorovná dopravní vzdálenost do 50 m ruční (bez užití mechanizace) v objektech výšky do 6 m</t>
  </si>
  <si>
    <t>https://podminky.urs.cz/item/CS_URS_2024_02/998735311</t>
  </si>
  <si>
    <t>998735319</t>
  </si>
  <si>
    <t>Příplatek k ručnímu přesunu hmot procentnímu pro otopná tělesa za zvětšený přesun ZKD 50 m</t>
  </si>
  <si>
    <t>262471401</t>
  </si>
  <si>
    <t>Přesun hmot pro otopná tělesa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</si>
  <si>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https://podminky.urs.cz/item/CS_URS_2024_02/998735319</t>
  </si>
  <si>
    <t>741</t>
  </si>
  <si>
    <t>Elektroinstalace - silnoproud</t>
  </si>
  <si>
    <t>741112061</t>
  </si>
  <si>
    <t>Montáž krabice přístrojová zapuštěná plastová kruhová</t>
  </si>
  <si>
    <t>-1931411211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</si>
  <si>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</si>
  <si>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</si>
  <si>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</t>
  </si>
  <si>
    <t>krabice pod omítku PVC přístrojová kruhová D 70mm</t>
  </si>
  <si>
    <t>-2017295176</t>
  </si>
  <si>
    <t>741122016</t>
  </si>
  <si>
    <t>Montáž kabel Cu bez ukončení uložený pod omítku plný kulatý 3x2,5 až 6 mm2 (např. CYKY)</t>
  </si>
  <si>
    <t>-209428690</t>
  </si>
  <si>
    <t>Montáž kabelů měděných bez ukončení uložených pod omítku plných kulatých (např. CYKY), počtu a průřezu žil 3x2,5 až 6 mm2</t>
  </si>
  <si>
    <t>https://podminky.urs.cz/item/CS_URS_2024_02/741122016</t>
  </si>
  <si>
    <t>34111036</t>
  </si>
  <si>
    <t>kabel instalační jádro Cu plné izolace PVC plášť PVC 450/750V (CYKY) 3x2,5mm2</t>
  </si>
  <si>
    <t>1977843974</t>
  </si>
  <si>
    <t>741130001</t>
  </si>
  <si>
    <t>Ukončení vodič izolovaný do 2,5 mm2 v rozváděči nebo na přístroji</t>
  </si>
  <si>
    <t>1602123968</t>
  </si>
  <si>
    <t>Ukončení vodičů izolovaných s označením a zapojením v rozváděči nebo na přístroji, průřezu žíly do 2,5 mm2</t>
  </si>
  <si>
    <t>https://podminky.urs.cz/item/CS_URS_2024_02/741130001</t>
  </si>
  <si>
    <t>741310201</t>
  </si>
  <si>
    <t>Montáž spínač (polo)zapuštěný šroubové připojení 1-jednopólový se zapojením vodičů</t>
  </si>
  <si>
    <t>928215769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</si>
  <si>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</si>
  <si>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</si>
  <si>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34539005</t>
  </si>
  <si>
    <t>přístroj spínače jednopólového se svorkou N, řazení 1, 1So, 1S šroubové svorky</t>
  </si>
  <si>
    <t>-1017431039</t>
  </si>
  <si>
    <t>34539049</t>
  </si>
  <si>
    <t>kryt spínače jednoduchý</t>
  </si>
  <si>
    <t>1111438501</t>
  </si>
  <si>
    <t>34539059</t>
  </si>
  <si>
    <t>rámeček jednonásobný</t>
  </si>
  <si>
    <t>425012831</t>
  </si>
  <si>
    <t>741310233</t>
  </si>
  <si>
    <t>Montáž přepínač (polo)zapuštěný šroubové připojení 6-střídavý se zapojením vodičů</t>
  </si>
  <si>
    <t>-1903558864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</si>
  <si>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</si>
  <si>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</si>
  <si>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34539006</t>
  </si>
  <si>
    <t>přístroj přepínače střídavého, řazení 6, 6So, 6S šroubové svorky</t>
  </si>
  <si>
    <t>-1925469183</t>
  </si>
  <si>
    <t>-562856047</t>
  </si>
  <si>
    <t>-530185909</t>
  </si>
  <si>
    <t>741311875</t>
  </si>
  <si>
    <t>Demontáž spínačů zapuštěných normálních do 10 A šroubových bez zachování funkčnosti přes 2 do 4 svorek</t>
  </si>
  <si>
    <t>1716410179</t>
  </si>
  <si>
    <t>Demontáž spínačů bez zachování funkčnosti (do suti) polozapuštěných nebo zapuštěných, pro prostředí normální do 10 A, připojení šroubové přes 2 svorky do 4 svorek</t>
  </si>
  <si>
    <t>https://podminky.urs.cz/item/CS_URS_2024_02/741311875</t>
  </si>
  <si>
    <t>741313041</t>
  </si>
  <si>
    <t>Montáž zásuvka (polo)zapuštěná šroubové připojení 2P+PE se zapojením vodičů</t>
  </si>
  <si>
    <t>-989161648</t>
  </si>
  <si>
    <t>Montáž zásuvek domovních se zapojením vodičů šroubové připojení polozapuštěných nebo zapuštěných 10/16 A, provedení 2P + PE</t>
  </si>
  <si>
    <t>https://podminky.urs.cz/item/CS_URS_2024_02/741313041</t>
  </si>
  <si>
    <t>34555240</t>
  </si>
  <si>
    <t>přístroj zásuvky zápustné jednonásobné, krytka s clonkami, šroubové svorky</t>
  </si>
  <si>
    <t>-911414577</t>
  </si>
  <si>
    <t>172436407</t>
  </si>
  <si>
    <t>741315823</t>
  </si>
  <si>
    <t>Demontáž zásuvek domovních normální prostředí do 16A zapuštěných šroubových bez zachování funkčnosti 2P+PE</t>
  </si>
  <si>
    <t>-476782080</t>
  </si>
  <si>
    <t>Demontáž zásuvek bez zachování funkčnosti (do suti) domovních polozapuštěných nebo zapuštěných, pro prostředí normální do 16 A, připojení šroubové 2P+PE</t>
  </si>
  <si>
    <t>https://podminky.urs.cz/item/CS_URS_2024_02/741315823</t>
  </si>
  <si>
    <t>741315863</t>
  </si>
  <si>
    <t>Demontáž zásuvek průmyslových nástěnných venkovních šroubových bez zachování funkčnosti 2P+PE</t>
  </si>
  <si>
    <t>-365570621</t>
  </si>
  <si>
    <t>Demontáž zásuvek bez zachování funkčnosti (do suti) průmyslových nástěnných, pro prostředí venkovní nebo mokré, připojení šroubové 2P+PE</t>
  </si>
  <si>
    <t>https://podminky.urs.cz/item/CS_URS_2024_02/741315863</t>
  </si>
  <si>
    <t>741315865</t>
  </si>
  <si>
    <t>Demontáž zásuvek průmyslových nástěnných venkovních šroubových bez zachování funkčnosti 3P+N+PE</t>
  </si>
  <si>
    <t>1304665016</t>
  </si>
  <si>
    <t>Demontáž zásuvek bez zachování funkčnosti (do suti) průmyslových nástěnných, pro prostředí venkovní nebo mokré, připojení šroubové 3P+N+PE</t>
  </si>
  <si>
    <t>https://podminky.urs.cz/item/CS_URS_2024_02/741315865</t>
  </si>
  <si>
    <t>741371841</t>
  </si>
  <si>
    <t>Demontáž svítidla interiérového se standardní paticí nebo int. zdrojem LED přisazeného stropního do 0,09 m2 bez zachování funkčnosti</t>
  </si>
  <si>
    <t>-1430558028</t>
  </si>
  <si>
    <t>Demontáž svítidel bez zachování funkčnosti (do suti) interiérových se standardní paticí (E27, T5, GU10) nebo integrovaným zdrojem LED přisazených, ploše stropních do 0,09 m2</t>
  </si>
  <si>
    <t>https://podminky.urs.cz/item/CS_URS_2024_02/741371841</t>
  </si>
  <si>
    <t>741371893</t>
  </si>
  <si>
    <t>Demontáž svítidla interiérového se standardní paticí - tlumivka do 80 W bez zachování funkčnosti</t>
  </si>
  <si>
    <t>2053424305</t>
  </si>
  <si>
    <t>Demontáž svítidel bez zachování funkčnosti (do suti) interiérových se standardní paticí (E27, T5, GU10) nebo integrovaným zdrojem LED doplňků tlumivek do 80 W</t>
  </si>
  <si>
    <t>https://podminky.urs.cz/item/CS_URS_2024_02/741371893</t>
  </si>
  <si>
    <t>998741311</t>
  </si>
  <si>
    <t>Přesun hmot procentní pro silnoproud ruční v objektech v do 6 m</t>
  </si>
  <si>
    <t>-1251399037</t>
  </si>
  <si>
    <t>Přesun hmot pro silnoproud stanovený procentní sazbou (%) z ceny vodorovná dopravní vzdálenost do 50 m ruční (bez užití mechanizace) v objektech výšky do 6 m</t>
  </si>
  <si>
    <t>https://podminky.urs.cz/item/CS_URS_2024_02/998741311</t>
  </si>
  <si>
    <t>998741319</t>
  </si>
  <si>
    <t>Příplatek k ručnímu přesunu hmot procentnímu pro silnoproud za zvětšený přesun ZKD 50 m</t>
  </si>
  <si>
    <t>927818256</t>
  </si>
  <si>
    <t>Přesun hmot pro silnoproud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</si>
  <si>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https://podminky.urs.cz/item/CS_URS_2024_02/998741319</t>
  </si>
  <si>
    <t>-473322201</t>
  </si>
  <si>
    <t>"sál volnočasových aktivit" 8,3*11</t>
  </si>
  <si>
    <t>"recepce" 32,9</t>
  </si>
  <si>
    <t>"chodba k restauraci" (8,7+7,14)*1,5</t>
  </si>
  <si>
    <t>470872924</t>
  </si>
  <si>
    <t>-763172332</t>
  </si>
  <si>
    <t>-1156284576</t>
  </si>
  <si>
    <t>"sál volnočasových aktivit" 1,5*(2*8,3+2*11-5)</t>
  </si>
  <si>
    <t>1814642065</t>
  </si>
  <si>
    <t>1798753222</t>
  </si>
  <si>
    <t>-604174793</t>
  </si>
  <si>
    <t>766491853</t>
  </si>
  <si>
    <t>Demontáž prahů dveří dvoukřídlových</t>
  </si>
  <si>
    <t>-1494356036</t>
  </si>
  <si>
    <t>Demontáž ostatních truhlářských konstrukcí prahů dveří dvoukřídlových</t>
  </si>
  <si>
    <t>https://podminky.urs.cz/item/CS_URS_2024_02/766491853</t>
  </si>
  <si>
    <t>-1313494417</t>
  </si>
  <si>
    <t>1881828413</t>
  </si>
  <si>
    <t>-468302249</t>
  </si>
  <si>
    <t>"chodba u pokojů ve 2.NP" 31,25+11,32+1,5</t>
  </si>
  <si>
    <t>493522272</t>
  </si>
  <si>
    <t>"sál volnočasových aktivit" 8,3*11+0,09*(2*8,3+2*11-7,5)</t>
  </si>
  <si>
    <t>"chodba u pokojů ve 2.NP" 31,25+11,32+1,5+0,09*(2*1,45+2*24,5-2,55)</t>
  </si>
  <si>
    <t>"chodba k restauraci" (8,7+7,14)*1,5+0,09*(2*7,14+1,5+8,7+1,5)</t>
  </si>
  <si>
    <t>-899323632</t>
  </si>
  <si>
    <t>771471810</t>
  </si>
  <si>
    <t>Demontáž soklíků z dlaždic keramických kladených do malty rovných</t>
  </si>
  <si>
    <t>-2139099656</t>
  </si>
  <si>
    <t>https://podminky.urs.cz/item/CS_URS_2024_02/771471810</t>
  </si>
  <si>
    <t>"sál volnočasových aktivit" 2*8,3+2*11-7,5</t>
  </si>
  <si>
    <t>"chodba u pokojů ve 2.NP" 2*1,45+2*24,5-2,55</t>
  </si>
  <si>
    <t>"chodba k restauraci" 2*7,14+1,5+8,7+1,5</t>
  </si>
  <si>
    <t>771474212</t>
  </si>
  <si>
    <t>Montáž soklů z dlaždic keramických rovných lepených cementovým flexibilním rychletuhnoucím lepidlem v přes 65 do 90 mm</t>
  </si>
  <si>
    <t>1042254316</t>
  </si>
  <si>
    <t>Montáž soklů z dlaždic keramických lepených cementovým flexibilním rychletuhnoucím lepidlem rovných, výšky přes 65 do 90 mm</t>
  </si>
  <si>
    <t>https://podminky.urs.cz/item/CS_URS_2024_02/771474212</t>
  </si>
  <si>
    <t>59761184</t>
  </si>
  <si>
    <t>sokl keramický mrazuvzdorný povrch hladký/matný tl do 10mm výšky přes 65 do 90mm</t>
  </si>
  <si>
    <t>92992203</t>
  </si>
  <si>
    <t>106,43</t>
  </si>
  <si>
    <t>106,43*1,15 'Přepočtené koeficientem množství</t>
  </si>
  <si>
    <t>-467498662</t>
  </si>
  <si>
    <t>779268262</t>
  </si>
  <si>
    <t>-548846930</t>
  </si>
  <si>
    <t>159,13</t>
  </si>
  <si>
    <t>159,13*1,1 'Přepočtené koeficientem množství</t>
  </si>
  <si>
    <t>76</t>
  </si>
  <si>
    <t>-1702862337</t>
  </si>
  <si>
    <t>"sál volnočasových aktivit" 2*8,3+2*11</t>
  </si>
  <si>
    <t>77</t>
  </si>
  <si>
    <t>660300570</t>
  </si>
  <si>
    <t>78</t>
  </si>
  <si>
    <t>2034012546</t>
  </si>
  <si>
    <t>79</t>
  </si>
  <si>
    <t>-1003937608</t>
  </si>
  <si>
    <t>776</t>
  </si>
  <si>
    <t>Podlahy povlakové</t>
  </si>
  <si>
    <t>80</t>
  </si>
  <si>
    <t>776111311</t>
  </si>
  <si>
    <t>Vysátí podkladu povlakových podlah</t>
  </si>
  <si>
    <t>-1876010247</t>
  </si>
  <si>
    <t>Příprava podkladu povlakových podlah a stěn vysátí podlah</t>
  </si>
  <si>
    <t>https://podminky.urs.cz/item/CS_URS_2024_02/776111311</t>
  </si>
  <si>
    <t>81</t>
  </si>
  <si>
    <t>776212111</t>
  </si>
  <si>
    <t>Volné položení textilních pásů s podlepením spojů páskou</t>
  </si>
  <si>
    <t>-29916608</t>
  </si>
  <si>
    <t>Montáž textilních podlahovin volným položením s podlepením spojů páskou pásů</t>
  </si>
  <si>
    <t>https://podminky.urs.cz/item/CS_URS_2024_02/776212111</t>
  </si>
  <si>
    <t>82</t>
  </si>
  <si>
    <t>69751061</t>
  </si>
  <si>
    <t>koberec zátěžový vpichovaný role š 2m, vlákno 100% PA, hm 400g/m2, zátěž 33, útlum 21dB, hořlavost Bfl S1</t>
  </si>
  <si>
    <t>-26261339</t>
  </si>
  <si>
    <t>46*1,1 'Přepočtené koeficientem množství</t>
  </si>
  <si>
    <t>83</t>
  </si>
  <si>
    <t>1220589R</t>
  </si>
  <si>
    <t>páska kobercová šedá 48x50 technická</t>
  </si>
  <si>
    <t>-1643465377</t>
  </si>
  <si>
    <t>84</t>
  </si>
  <si>
    <t>998776311</t>
  </si>
  <si>
    <t>Přesun hmot procentní pro podlahy povlakové ruční v objektech v do 6 m</t>
  </si>
  <si>
    <t>540587136</t>
  </si>
  <si>
    <t>Přesun hmot pro podlahy povlakové stanovený procentní sazbou (%) z ceny vodorovná dopravní vzdálenost do 50 m ruční (bez užití mechanizace) v objektech výšky do 6 m</t>
  </si>
  <si>
    <t>https://podminky.urs.cz/item/CS_URS_2024_02/998776311</t>
  </si>
  <si>
    <t>85</t>
  </si>
  <si>
    <t>998776319</t>
  </si>
  <si>
    <t>Příplatek k ručnímu přesunu hmot procentnímu pro podlahy povlakové za zvětšený přesun ZKD 50 m</t>
  </si>
  <si>
    <t>1212815945</t>
  </si>
  <si>
    <t>Přesun hmot pro podlahy povlakové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</si>
  <si>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https://podminky.urs.cz/item/CS_URS_2024_02/998776319</t>
  </si>
  <si>
    <t>86</t>
  </si>
  <si>
    <t>-381031679</t>
  </si>
  <si>
    <t>1,2*7,5</t>
  </si>
  <si>
    <t>87</t>
  </si>
  <si>
    <t>-2139954018</t>
  </si>
  <si>
    <t>88</t>
  </si>
  <si>
    <t>-2116580430</t>
  </si>
  <si>
    <t>89</t>
  </si>
  <si>
    <t>552984893</t>
  </si>
  <si>
    <t>1,5*5</t>
  </si>
  <si>
    <t>90</t>
  </si>
  <si>
    <t>781472312</t>
  </si>
  <si>
    <t>Montáž obkladů vnitřních keramických hladkých lepených cementovým flexibilním rychletuhnoucím lepidlem přes 0,5 do 2 ks/m2</t>
  </si>
  <si>
    <t>247740648</t>
  </si>
  <si>
    <t>Montáž keramických obkladů stěn lepených cementovým flexibilním rychletuhnoucím lepidlem hladkých přes 0,5 do 2 ks/m2</t>
  </si>
  <si>
    <t>https://podminky.urs.cz/item/CS_URS_2024_02/781472312</t>
  </si>
  <si>
    <t>91</t>
  </si>
  <si>
    <t>59761293</t>
  </si>
  <si>
    <t>obklad keramický slinutý mrazuvzdorný povrch hladký/matný tl do 10mm přes 0,5 do 2ks/m2</t>
  </si>
  <si>
    <t>-372203474</t>
  </si>
  <si>
    <t>9*1,1 'Přepočtené koeficientem množství</t>
  </si>
  <si>
    <t>92</t>
  </si>
  <si>
    <t>-1665485299</t>
  </si>
  <si>
    <t>4*1,5+5</t>
  </si>
  <si>
    <t>93</t>
  </si>
  <si>
    <t>-1329620664</t>
  </si>
  <si>
    <t>1,2*4</t>
  </si>
  <si>
    <t>94</t>
  </si>
  <si>
    <t>-1465317211</t>
  </si>
  <si>
    <t>95</t>
  </si>
  <si>
    <t>524967679</t>
  </si>
  <si>
    <t>782</t>
  </si>
  <si>
    <t>Dokončovací práce - obklady z kamene</t>
  </si>
  <si>
    <t>96</t>
  </si>
  <si>
    <t>782131111</t>
  </si>
  <si>
    <t>Montáž obkladu stěn z pravoúhlých desek z tvrdého kamene do malty tl do 25 mm</t>
  </si>
  <si>
    <t>2110664416</t>
  </si>
  <si>
    <t>Montáž obkladů stěn z tvrdých kamenů kladených do malty z nejvýše dvou rozdílných druhů pravoúhlých desek ve skladbě se pravidelně opakujících tl. do 25 mm</t>
  </si>
  <si>
    <t>https://podminky.urs.cz/item/CS_URS_2024_02/782131111</t>
  </si>
  <si>
    <t>97</t>
  </si>
  <si>
    <t>58382710R</t>
  </si>
  <si>
    <t>deska obkladová kamenná tl 20mm</t>
  </si>
  <si>
    <t>1200800369</t>
  </si>
  <si>
    <t>3,2</t>
  </si>
  <si>
    <t>3,2*1,05 'Přepočtené koeficientem množství</t>
  </si>
  <si>
    <t>98</t>
  </si>
  <si>
    <t>782191111</t>
  </si>
  <si>
    <t>Příplatek k montáži obkladu stěn z kamene a betonu za plochu do 10 m2</t>
  </si>
  <si>
    <t>186913122</t>
  </si>
  <si>
    <t>Příplatek k cenám obkladů stěn z kamene a betonu za plochu do 10 m2 jednotlivě</t>
  </si>
  <si>
    <t>https://podminky.urs.cz/item/CS_URS_2024_02/782191111</t>
  </si>
  <si>
    <t>99</t>
  </si>
  <si>
    <t>782191131</t>
  </si>
  <si>
    <t>Příplatek k montáži obkladu stěn z kamene a betonu za nerovný povrch</t>
  </si>
  <si>
    <t>-1660717185</t>
  </si>
  <si>
    <t>Příplatek k cenám obkladů stěn z kamene a betonu za vyrovnání nerovného povrchu</t>
  </si>
  <si>
    <t>https://podminky.urs.cz/item/CS_URS_2024_02/782191131</t>
  </si>
  <si>
    <t>100</t>
  </si>
  <si>
    <t>782991111</t>
  </si>
  <si>
    <t>Penetrace podkladu obkladu z kamene</t>
  </si>
  <si>
    <t>928358764</t>
  </si>
  <si>
    <t>Obklady z kamene - ostatní práce penetrace podkladu</t>
  </si>
  <si>
    <t>https://podminky.urs.cz/item/CS_URS_2024_02/782991111</t>
  </si>
  <si>
    <t>101</t>
  </si>
  <si>
    <t>782991411</t>
  </si>
  <si>
    <t>Základní čištění nových kamenných obkladů vysátím a setřením vlhkým hadrem</t>
  </si>
  <si>
    <t>-1035781665</t>
  </si>
  <si>
    <t>Obklady z kamene - ostatní práce čištění nových obkladů základní</t>
  </si>
  <si>
    <t>https://podminky.urs.cz/item/CS_URS_2024_02/782991411</t>
  </si>
  <si>
    <t>102</t>
  </si>
  <si>
    <t>998782311</t>
  </si>
  <si>
    <t>Přesun hmot procentní pro obklady kamenné ruční v objektech v do 6 m</t>
  </si>
  <si>
    <t>698471213</t>
  </si>
  <si>
    <t>Přesun hmot pro obklady kamenné stanovený procentní sazbou (%) z ceny vodorovná dopravní vzdálenost do 50 m ruční (bez užití mechanizace) v objektech výšky do 6 m</t>
  </si>
  <si>
    <t>https://podminky.urs.cz/item/CS_URS_2024_02/998782311</t>
  </si>
  <si>
    <t>103</t>
  </si>
  <si>
    <t>998782319</t>
  </si>
  <si>
    <t>Příplatek k ručnímu přesunu hmot procentnímu pro obklady kamenné za zvětšený přesun ZKD 50 m</t>
  </si>
  <si>
    <t>-1274252242</t>
  </si>
  <si>
    <t>Přesun hmot pro obklady kamenné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</si>
  <si>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https://podminky.urs.cz/item/CS_URS_2024_02/998782319</t>
  </si>
  <si>
    <t>104</t>
  </si>
  <si>
    <t>-1107230874</t>
  </si>
  <si>
    <t>"sál volnočasových aktivit" 3,1*(2*8,3+2*11)-10</t>
  </si>
  <si>
    <t>"chodba k lisovně" 3,1*(8,7+2*1,5)-2*0,8*2</t>
  </si>
  <si>
    <t>105</t>
  </si>
  <si>
    <t>901027869</t>
  </si>
  <si>
    <t>106</t>
  </si>
  <si>
    <t>-1081839434</t>
  </si>
  <si>
    <t>107</t>
  </si>
  <si>
    <t>-200368703</t>
  </si>
  <si>
    <t>110</t>
  </si>
  <si>
    <t>110*1,1 'Přepočtené koeficientem množství</t>
  </si>
  <si>
    <t>108</t>
  </si>
  <si>
    <t>968098410</t>
  </si>
  <si>
    <t>109</t>
  </si>
  <si>
    <t>-455226746</t>
  </si>
  <si>
    <t>240</t>
  </si>
  <si>
    <t>240*1,1 'Přepočtené koeficientem množství</t>
  </si>
  <si>
    <t>523510198</t>
  </si>
  <si>
    <t>111</t>
  </si>
  <si>
    <t>384156601</t>
  </si>
  <si>
    <t>90*1,1 'Přepočtené koeficientem množství</t>
  </si>
  <si>
    <t>112</t>
  </si>
  <si>
    <t>2090257141</t>
  </si>
  <si>
    <t>113</t>
  </si>
  <si>
    <t>-456443323</t>
  </si>
  <si>
    <t>114</t>
  </si>
  <si>
    <t>784211161</t>
  </si>
  <si>
    <t>Příplatek k cenám 2x maleb ze směsí za mokra oděruvzdorných za barevnou malbu v světlém odstínu</t>
  </si>
  <si>
    <t>1130313069</t>
  </si>
  <si>
    <t>Malby z malířských směsí oděruvzdorných za mokra Příplatek k cenám dvojnásobných maleb za provádění barevné malby tónované na tónovacích automatech, v odstínu světlém</t>
  </si>
  <si>
    <t>https://podminky.urs.cz/item/CS_URS_2024_02/784211161</t>
  </si>
  <si>
    <t>Práce a dodávky M</t>
  </si>
  <si>
    <t>46-M</t>
  </si>
  <si>
    <t>Zemní práce při extr.mont.pracích</t>
  </si>
  <si>
    <t>115</t>
  </si>
  <si>
    <t>460941231</t>
  </si>
  <si>
    <t>Vyplnění a omítnutí rýh při elektroinstalacích ve stěnách hl přes 5 do 7 cm a š do 7 cm</t>
  </si>
  <si>
    <t>-1096697556</t>
  </si>
  <si>
    <t>Vyplnění rýh vyplnění a omítnutí rýh ve stěnách hloubky přes 5 do 7 cm a šířky do 7 cm</t>
  </si>
  <si>
    <t>https://podminky.urs.cz/item/CS_URS_2024_02/460941231</t>
  </si>
  <si>
    <t>116</t>
  </si>
  <si>
    <t>468094111</t>
  </si>
  <si>
    <t>Vyvrtání otvorů pro elektroinstalační krabice ve stěnách z cihel hloubky do 6 cm</t>
  </si>
  <si>
    <t>-2109763824</t>
  </si>
  <si>
    <t>Vyvrtání otvorů pro elektroinstalační krabice ve stěnách z cihel, hloubky do 6 cm</t>
  </si>
  <si>
    <t>https://podminky.urs.cz/item/CS_URS_2024_02/468094111</t>
  </si>
  <si>
    <t>117</t>
  </si>
  <si>
    <t>468101431</t>
  </si>
  <si>
    <t>Vysekání rýh pro montáž trubek a kabelů v cihelných zdech hl přes 5 do 7 cm a š do 7 cm</t>
  </si>
  <si>
    <t>229898669</t>
  </si>
  <si>
    <t>Vysekání rýh pro montáž trubek a kabelů v cihelných zdech hloubky přes 5 do 7 cm a šířky do 7 cm</t>
  </si>
  <si>
    <t>https://podminky.urs.cz/item/CS_URS_2024_02/468101431</t>
  </si>
  <si>
    <t>118</t>
  </si>
  <si>
    <t>469971111</t>
  </si>
  <si>
    <t>Svislá doprava suti a vybouraných hmot při elektromontážích za první podlaží</t>
  </si>
  <si>
    <t>1217521988</t>
  </si>
  <si>
    <t>Odvoz suti a vybouraných hmot svislá doprava suti a vybouraných hmot za první podlaží</t>
  </si>
  <si>
    <t>https://podminky.urs.cz/item/CS_URS_2024_02/469971111</t>
  </si>
  <si>
    <t>119</t>
  </si>
  <si>
    <t>469971121</t>
  </si>
  <si>
    <t>Příplatek ke svislé dopravě suti a vybouraných hmot při elektromontážích za každé další podlaží</t>
  </si>
  <si>
    <t>-1966229415</t>
  </si>
  <si>
    <t>Odvoz suti a vybouraných hmot svislá doprava suti a vybouraných hmot Příplatek k ceně za každé další podlaží</t>
  </si>
  <si>
    <t>https://podminky.urs.cz/item/CS_URS_2024_02/469971121</t>
  </si>
  <si>
    <t>120</t>
  </si>
  <si>
    <t>469972111</t>
  </si>
  <si>
    <t>Odvoz suti a vybouraných hmot při elektromontážích do 1 km</t>
  </si>
  <si>
    <t>569768438</t>
  </si>
  <si>
    <t>Odvoz suti a vybouraných hmot odvoz suti a vybouraných hmot do 1 km</t>
  </si>
  <si>
    <t>https://podminky.urs.cz/item/CS_URS_2024_02/469972111</t>
  </si>
  <si>
    <t>121</t>
  </si>
  <si>
    <t>469972121</t>
  </si>
  <si>
    <t>Příplatek k odvozu suti a vybouraných hmot při elektromontážích za každý další 1 km</t>
  </si>
  <si>
    <t>-1439813649</t>
  </si>
  <si>
    <t>Odvoz suti a vybouraných hmot odvoz suti a vybouraných hmot Příplatek k ceně za každý další i započatý 1 km</t>
  </si>
  <si>
    <t>https://podminky.urs.cz/item/CS_URS_2024_02/469972121</t>
  </si>
  <si>
    <t>0,189*19</t>
  </si>
  <si>
    <t>122</t>
  </si>
  <si>
    <t>469973116</t>
  </si>
  <si>
    <t>Poplatek za uložení na skládce (skládkovné) stavebního odpadu směsného kód odpadu 17 09 04</t>
  </si>
  <si>
    <t>1432703909</t>
  </si>
  <si>
    <t>Poplatek za uložení stavebního odpadu (skládkovné) na skládce směsného stavebního a demoličního zatříděného do Katalogu odpadů pod kódem 17 09 04</t>
  </si>
  <si>
    <t>https://podminky.urs.cz/item/CS_URS_2024_02/469973116</t>
  </si>
  <si>
    <t>123</t>
  </si>
  <si>
    <t>469981111</t>
  </si>
  <si>
    <t>Přesun hmot pro pomocné stavební práce při elektromotážích</t>
  </si>
  <si>
    <t>1942715939</t>
  </si>
  <si>
    <t>Přesun hmot pro pomocné stavební práce při elektromontážích dopravní vzdálenost do 1 000 m</t>
  </si>
  <si>
    <t>https://podminky.urs.cz/item/CS_URS_2024_02/469981111</t>
  </si>
  <si>
    <t>124</t>
  </si>
  <si>
    <t>-1340714820</t>
  </si>
  <si>
    <t>přemisťování nábytku a ostatního vybavení určeného k dalšímu použití v rámci sálu</t>
  </si>
  <si>
    <t>125</t>
  </si>
  <si>
    <t>550595223</t>
  </si>
  <si>
    <t>126</t>
  </si>
  <si>
    <t>624502636</t>
  </si>
  <si>
    <t>02.02 - Dodávka a montáž nábytku</t>
  </si>
  <si>
    <t>OST - Ostatní</t>
  </si>
  <si>
    <t>61510107R</t>
  </si>
  <si>
    <t>D+M stůl čtvercový s ocelovou lakovanou podnoží a kompaktní deskou 800x800mm</t>
  </si>
  <si>
    <t>-507662385</t>
  </si>
  <si>
    <t>61510109R</t>
  </si>
  <si>
    <t>D+M židle kovová stohovatelná čalouněná</t>
  </si>
  <si>
    <t>-657260938</t>
  </si>
  <si>
    <t>61510111R</t>
  </si>
  <si>
    <t>D+M závěsy, záclony, gárnyže</t>
  </si>
  <si>
    <t>-818016945</t>
  </si>
  <si>
    <t>63465127R</t>
  </si>
  <si>
    <t>D+M interiérové dekorace - obrazy, drobné dekorační předměty apod.</t>
  </si>
  <si>
    <t>-2130917267</t>
  </si>
  <si>
    <t>-1845332484</t>
  </si>
  <si>
    <t>-174394772</t>
  </si>
  <si>
    <t>Ostatní</t>
  </si>
  <si>
    <t>10401074R</t>
  </si>
  <si>
    <t>D+M dataprojektoru včetně plátna</t>
  </si>
  <si>
    <t>302763137</t>
  </si>
  <si>
    <t>02.03 - Vedlejší a ostatní náklady</t>
  </si>
  <si>
    <t xml:space="preserve">    VRN9 - Ostatní náklady</t>
  </si>
  <si>
    <t>-1935579331</t>
  </si>
  <si>
    <t>-443828390</t>
  </si>
  <si>
    <t>405943209</t>
  </si>
  <si>
    <t>VRN9</t>
  </si>
  <si>
    <t>Ostatní náklady</t>
  </si>
  <si>
    <t>094103000</t>
  </si>
  <si>
    <t>Náklady na plánované vyklizení objektu</t>
  </si>
  <si>
    <t>-604649513</t>
  </si>
  <si>
    <t>https://podminky.urs.cz/item/CS_URS_2024_02/094103000</t>
  </si>
  <si>
    <t>vyklizení sálu včetně naložení hmot na vodorovnou dopravu</t>
  </si>
  <si>
    <t>2*8*4</t>
  </si>
  <si>
    <t>03 - Oprava částí exteriéru</t>
  </si>
  <si>
    <t>03.01 - Stavební část</t>
  </si>
  <si>
    <t xml:space="preserve">    1 - Zemní práce</t>
  </si>
  <si>
    <t xml:space="preserve">    762 - Konstrukce tesařské</t>
  </si>
  <si>
    <t xml:space="preserve">    767 - Konstrukce zámečnické</t>
  </si>
  <si>
    <t xml:space="preserve">    783 - Dokončovací práce - nátěry</t>
  </si>
  <si>
    <t>Zemní práce</t>
  </si>
  <si>
    <t>111151421</t>
  </si>
  <si>
    <t>Odstranění stařiny přes 100 do 500 m2 s naložením a odvozem do 20 km v rovině nebo svahu do 1:5</t>
  </si>
  <si>
    <t>-307755829</t>
  </si>
  <si>
    <t>Odstranění stařiny ze souvislé plochy přes 100 do 500 m2 v rovině nebo na svahu do 1:5</t>
  </si>
  <si>
    <t>https://podminky.urs.cz/item/CS_URS_2024_02/111151421</t>
  </si>
  <si>
    <t>184803113</t>
  </si>
  <si>
    <t>Řez a tvarování živých plotů přímých v přes 1,5 do 3,0 m a š jakákoliv s odvozem odpadu do 20 km</t>
  </si>
  <si>
    <t>313985494</t>
  </si>
  <si>
    <t>Řez a tvarování živých plotů a stěn přímých, výšky přes 1,5 do 3,0 m, pro jakoukoliv šířku</t>
  </si>
  <si>
    <t>https://podminky.urs.cz/item/CS_URS_2024_02/184803113</t>
  </si>
  <si>
    <t>619995001</t>
  </si>
  <si>
    <t>Začištění omítek kolem oken, dveří, podlah nebo obkladů</t>
  </si>
  <si>
    <t>1214515645</t>
  </si>
  <si>
    <t>Začištění omítek (s dodáním hmot) kolem oken, dveří, podlah, obkladů apod.</t>
  </si>
  <si>
    <t>https://podminky.urs.cz/item/CS_URS_2024_02/619995001</t>
  </si>
  <si>
    <t>kolem nově osazených dveří do sálu volnočasových aktivit</t>
  </si>
  <si>
    <t>2*(2*2,1+1,66)</t>
  </si>
  <si>
    <t>622525201</t>
  </si>
  <si>
    <t>Oprava tenkovrstvé omítky stěn v rozsahu do 10 %</t>
  </si>
  <si>
    <t>-883513014</t>
  </si>
  <si>
    <t>Oprava tenkovrstvé omítky vnějších ploch silikátové, akrylátové, silikonové nebo silikonsilikátové stěn, v rozsahu opravované plochy do 10%</t>
  </si>
  <si>
    <t>https://podminky.urs.cz/item/CS_URS_2024_02/622525201</t>
  </si>
  <si>
    <t>3,8*15+0,9*15*0,5-1,66*2,1</t>
  </si>
  <si>
    <t>4,2*9,45+2*9,45-2,17*1,5-2*1,78*1,5</t>
  </si>
  <si>
    <t>3,6*3,05+3,6*19,1-3*0,9*1,78-2*2,17*1,53</t>
  </si>
  <si>
    <t>629991001</t>
  </si>
  <si>
    <t>Zakrytí podélných ploch fólií volně položenou</t>
  </si>
  <si>
    <t>-1451434024</t>
  </si>
  <si>
    <t>Zakrytí vnějších ploch před znečištěním včetně pozdějšího odkrytí ploch podélných rovných (např. chodníků) fólií položenou volně</t>
  </si>
  <si>
    <t>https://podminky.urs.cz/item/CS_URS_2024_02/629991001</t>
  </si>
  <si>
    <t>(15+10+3+20)*2</t>
  </si>
  <si>
    <t>629991011</t>
  </si>
  <si>
    <t>Zakrytí výplní otvorů a svislých ploch fólií přilepenou lepící páskou</t>
  </si>
  <si>
    <t>1426627440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</si>
  <si>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</si>
  <si>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</si>
  <si>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1,7*2,1</t>
  </si>
  <si>
    <t>2,2*1,5+2*1,8*1,5</t>
  </si>
  <si>
    <t>3*0,9*1,8+2*2,2*1,5</t>
  </si>
  <si>
    <t>941111121</t>
  </si>
  <si>
    <t>Montáž lešení řadového trubkového lehkého s podlahami zatížení do 200 kg/m2 š od 0,9 do 1,2 m v do 10 m</t>
  </si>
  <si>
    <t>-1240061524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</si>
  <si>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</si>
  <si>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</si>
  <si>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5*16,5</t>
  </si>
  <si>
    <t>6,4*12,5</t>
  </si>
  <si>
    <t>3,6*4,5+3,6*22</t>
  </si>
  <si>
    <t>941111221</t>
  </si>
  <si>
    <t>Příplatek k lešení řadovému trubkovému lehkému s podlahami do 200 kg/m2 š od 0,9 do 1,2 m v 10 m za každý den použití</t>
  </si>
  <si>
    <t>-1035457016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</si>
  <si>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</si>
  <si>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</si>
  <si>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257,9*30</t>
  </si>
  <si>
    <t>941111821</t>
  </si>
  <si>
    <t>Demontáž lešení řadového trubkového lehkého s podlahami zatížení do 200 kg/m2 š od 0,9 do 1,2 m v do 10 m</t>
  </si>
  <si>
    <t>1979757001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</si>
  <si>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</si>
  <si>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</si>
  <si>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952902141</t>
  </si>
  <si>
    <t>Čištění budov drhnutí drsných podlah s chemickými prostředky</t>
  </si>
  <si>
    <t>1818817323</t>
  </si>
  <si>
    <t>Čištění budov při provádění oprav a udržovacích prací podlah drsných nebo chodníků drhnutím s chemickými prostředky</t>
  </si>
  <si>
    <t>https://podminky.urs.cz/item/CS_URS_2024_02/952902141</t>
  </si>
  <si>
    <t>čištění zpevněných ploch z betonové zámkové dlažby</t>
  </si>
  <si>
    <t>380</t>
  </si>
  <si>
    <t>968062456</t>
  </si>
  <si>
    <t>Vybourání dřevěných dveřních zárubní pl přes 2 m2</t>
  </si>
  <si>
    <t>-1192858152</t>
  </si>
  <si>
    <t>Vybourání dřevěných rámů oken s křídly, dveřních zárubní, vrat, stěn, ostění nebo obkladů dveřních zárubní, plochy přes 2 m2</t>
  </si>
  <si>
    <t>https://podminky.urs.cz/item/CS_URS_2024_02/968062456</t>
  </si>
  <si>
    <t>1,66*2,1</t>
  </si>
  <si>
    <t>985131111</t>
  </si>
  <si>
    <t>Očištění ploch stěn, rubu kleneb a podlah tlakovou vodou</t>
  </si>
  <si>
    <t>-1256602171</t>
  </si>
  <si>
    <t>https://podminky.urs.cz/item/CS_URS_2024_02/985131111</t>
  </si>
  <si>
    <t>čištění zpevněných ploch z betonové zámkové dlažby - chodníky, terasy apod.</t>
  </si>
  <si>
    <t>993111111</t>
  </si>
  <si>
    <t>Dovoz a odvoz lešení řadového do 10 km včetně naložení a složení</t>
  </si>
  <si>
    <t>-915099995</t>
  </si>
  <si>
    <t>Dovoz a odvoz lešení včetně naložení a složení řadového, na vzdálenost do 10 km</t>
  </si>
  <si>
    <t>https://podminky.urs.cz/item/CS_URS_2024_02/993111111</t>
  </si>
  <si>
    <t>993111119</t>
  </si>
  <si>
    <t>Příplatek k ceně dovozu a odvozu lešení řadového ZKD 10 km přes 10 km</t>
  </si>
  <si>
    <t>623474313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</si>
  <si>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</si>
  <si>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</si>
  <si>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257,9*3</t>
  </si>
  <si>
    <t>-400243865</t>
  </si>
  <si>
    <t>278944818</t>
  </si>
  <si>
    <t>0,315*2</t>
  </si>
  <si>
    <t>-729593094</t>
  </si>
  <si>
    <t>-2126434778</t>
  </si>
  <si>
    <t>0,315*19</t>
  </si>
  <si>
    <t>274587691</t>
  </si>
  <si>
    <t>-1703423708</t>
  </si>
  <si>
    <t>762</t>
  </si>
  <si>
    <t>Konstrukce tesařské</t>
  </si>
  <si>
    <t>762081510</t>
  </si>
  <si>
    <t>Plošné hoblování hraněného řeziva zabudovaného do konstrukce</t>
  </si>
  <si>
    <t>-1788318339</t>
  </si>
  <si>
    <t>Hoblování hraněného řeziva zabudovaného do konstrukce plošné prkna, fošny</t>
  </si>
  <si>
    <t>https://podminky.urs.cz/item/CS_URS_2024_02/762081510</t>
  </si>
  <si>
    <t>2*5*9,7*(0,15+0,023)</t>
  </si>
  <si>
    <t>2*5*2,8*(0,15+0,023)</t>
  </si>
  <si>
    <t>2*5*2,9*(0,15+0,023)</t>
  </si>
  <si>
    <t>76222214R</t>
  </si>
  <si>
    <t>Montáž výplně zábradlí rovného</t>
  </si>
  <si>
    <t>1043472398</t>
  </si>
  <si>
    <t>5*9,7</t>
  </si>
  <si>
    <t>5*2,8</t>
  </si>
  <si>
    <t>5*2,9</t>
  </si>
  <si>
    <t>60511093</t>
  </si>
  <si>
    <t>řezivo jehličnaté boční omítané š 80-160mm tl 23mm dl 4-6m</t>
  </si>
  <si>
    <t>m3</t>
  </si>
  <si>
    <t>1823066561</t>
  </si>
  <si>
    <t>5*9,7*0,15*0,023*1,15</t>
  </si>
  <si>
    <t>5*2,8*0,15*0,023*1,15</t>
  </si>
  <si>
    <t>5*2,9*0,15*0,023*1,15</t>
  </si>
  <si>
    <t>762295001</t>
  </si>
  <si>
    <t>Spojovací prostředky pro montáž schodiště a zábradlí</t>
  </si>
  <si>
    <t>1997803704</t>
  </si>
  <si>
    <t>Spojovací prostředky schodišť a zábradlí hřebíky, svorníky, fixační prkna, vruty</t>
  </si>
  <si>
    <t>https://podminky.urs.cz/item/CS_URS_2024_02/762295001</t>
  </si>
  <si>
    <t>998762311</t>
  </si>
  <si>
    <t>Přesun hmot procentní pro kce tesařské ruční v objektech v do 6 m</t>
  </si>
  <si>
    <t>1170188588</t>
  </si>
  <si>
    <t>Přesun hmot pro konstrukce tesařské stanovený procentní sazbou (%) z ceny vodorovná dopravní vzdálenost do 50 m ruční (bez užití mechanizace) v objektech výšky do 6 m</t>
  </si>
  <si>
    <t>https://podminky.urs.cz/item/CS_URS_2024_02/998762311</t>
  </si>
  <si>
    <t>998762319</t>
  </si>
  <si>
    <t>Příplatek k ručnímu přesunu hmot procentnímu pro kce tesařské za zvětšený přesun ZKD 50 m</t>
  </si>
  <si>
    <t>697021715</t>
  </si>
  <si>
    <t>Přesun hmot pro konstrukce tesařské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</si>
  <si>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https://podminky.urs.cz/item/CS_URS_2024_02/998762319</t>
  </si>
  <si>
    <t>766660451</t>
  </si>
  <si>
    <t>Montáž vchodových dveří včetně rámu dvoukřídlových bez nadsvětlíku do zdiva</t>
  </si>
  <si>
    <t>1858546778</t>
  </si>
  <si>
    <t>Montáž vchodových dveří včetně rámu do zdiva dvoukřídlových bez nadsvětlíku</t>
  </si>
  <si>
    <t>https://podminky.urs.cz/item/CS_URS_2024_02/766660451</t>
  </si>
  <si>
    <t>61173204R</t>
  </si>
  <si>
    <t>dveře dvoukřídlé dřevěné plné bezpečnostní třídy RC2 včetně kartáčové lišty</t>
  </si>
  <si>
    <t>1593655891</t>
  </si>
  <si>
    <t>nové vchodové dveře do sálu volnočasových aktivit</t>
  </si>
  <si>
    <t>38438341</t>
  </si>
  <si>
    <t>1527603678</t>
  </si>
  <si>
    <t>767</t>
  </si>
  <si>
    <t>Konstrukce zámečnické</t>
  </si>
  <si>
    <t>767996801</t>
  </si>
  <si>
    <t>Demontáž atypických zámečnických konstrukcí rozebráním hm jednotlivých dílů do 50 kg</t>
  </si>
  <si>
    <t>kg</t>
  </si>
  <si>
    <t>694910197</t>
  </si>
  <si>
    <t>Demontáž ostatních zámečnických konstrukcí rozebráním o hmotnosti jednotlivých dílů do 50 kg</t>
  </si>
  <si>
    <t>https://podminky.urs.cz/item/CS_URS_2024_02/767996801</t>
  </si>
  <si>
    <t>demontáž reklamních tabulí</t>
  </si>
  <si>
    <t>998767311</t>
  </si>
  <si>
    <t>Přesun hmot procentní pro zámečnické konstrukce ruční v objektech v do 6 m</t>
  </si>
  <si>
    <t>782281208</t>
  </si>
  <si>
    <t>Přesun hmot pro zámečnické konstrukce stanovený procentní sazbou (%) z ceny vodorovná dopravní vzdálenost do 50 m ruční (bez užití mechanizace) v objektech výšky do 6 m</t>
  </si>
  <si>
    <t>https://podminky.urs.cz/item/CS_URS_2024_02/998767311</t>
  </si>
  <si>
    <t>998767319</t>
  </si>
  <si>
    <t>Příplatek k ručnímu přesunu hmot procentnímu pro zámečnické konstrukce za zvětšený přesun ZKD 50 m</t>
  </si>
  <si>
    <t>1913806077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</si>
  <si>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</si>
  <si>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https://podminky.urs.cz/item/CS_URS_2024_02/998767319</t>
  </si>
  <si>
    <t>783</t>
  </si>
  <si>
    <t>Dokončovací práce - nátěry</t>
  </si>
  <si>
    <t>783201201</t>
  </si>
  <si>
    <t>Obroušení tesařských konstrukcí před provedením nátěru</t>
  </si>
  <si>
    <t>1683146056</t>
  </si>
  <si>
    <t>Příprava podkladu tesařských konstrukcí před provedením nátěru broušení</t>
  </si>
  <si>
    <t>https://podminky.urs.cz/item/CS_URS_2024_02/783201201</t>
  </si>
  <si>
    <t>venkovní terasa - výplň zábradlí</t>
  </si>
  <si>
    <t>5*9,7*(2*0,15+2*0,023)+5*2*0,15*0,023</t>
  </si>
  <si>
    <t>5*2,8*(2*0,15+2*0,023)+5*2*0,15*0,023</t>
  </si>
  <si>
    <t>5*2,9*(2*0,15+2*0,023)+5*2*0,15*0,023</t>
  </si>
  <si>
    <t>Mezisoučet</t>
  </si>
  <si>
    <t>zahradní sestava stůl s lavicemi dřevěná</t>
  </si>
  <si>
    <t>7*10,6</t>
  </si>
  <si>
    <t>783206807</t>
  </si>
  <si>
    <t>Odstranění nátěrů z tesařských konstrukcí odstraňovačem nátěrů</t>
  </si>
  <si>
    <t>1021337330</t>
  </si>
  <si>
    <t>Odstranění nátěrů z tesařských konstrukcí odstraňovačem nátěrů s obroušením</t>
  </si>
  <si>
    <t>https://podminky.urs.cz/item/CS_URS_2024_02/783206807</t>
  </si>
  <si>
    <t>783213011</t>
  </si>
  <si>
    <t>Napouštěcí jednonásobný syntetický biocidní nátěr tesařských prvků nezabudovaných do konstrukce</t>
  </si>
  <si>
    <t>-1578352579</t>
  </si>
  <si>
    <t>Preventivní napouštěcí nátěr tesařských prvků proti dřevokazným houbám, hmyzu a plísním nezabudovaných do konstrukce jednonásobný syntetický</t>
  </si>
  <si>
    <t>https://podminky.urs.cz/item/CS_URS_2024_02/783213011</t>
  </si>
  <si>
    <t>783218111</t>
  </si>
  <si>
    <t>Lazurovací dvojnásobný syntetický nátěr tesařských konstrukcí</t>
  </si>
  <si>
    <t>-109659118</t>
  </si>
  <si>
    <t>Lazurovací nátěr tesařských konstrukcí dvojnásobný syntetický</t>
  </si>
  <si>
    <t>https://podminky.urs.cz/item/CS_URS_2024_02/783218111</t>
  </si>
  <si>
    <t>783801503</t>
  </si>
  <si>
    <t>Omytí omítek tlakovou vodou před provedením nátěru</t>
  </si>
  <si>
    <t>1031627266</t>
  </si>
  <si>
    <t>Příprava podkladu omítek před provedením nátěru omytí tlakovou vodou</t>
  </si>
  <si>
    <t>https://podminky.urs.cz/item/CS_URS_2024_02/783801503</t>
  </si>
  <si>
    <t>783823135</t>
  </si>
  <si>
    <t>Penetrační silikonový nátěr hladkých, tenkovrstvých zrnitých nebo štukových omítek</t>
  </si>
  <si>
    <t>1390935551</t>
  </si>
  <si>
    <t>Penetrační nátěr omítek hladkých omítek hladkých, zrnitých tenkovrstvých nebo štukových stupně členitosti 1 a 2 silikonový</t>
  </si>
  <si>
    <t>https://podminky.urs.cz/item/CS_URS_2024_02/783823135</t>
  </si>
  <si>
    <t>783827425</t>
  </si>
  <si>
    <t>Krycí dvojnásobný silikonový nátěr omítek stupně členitosti 1 a 2</t>
  </si>
  <si>
    <t>2087438216</t>
  </si>
  <si>
    <t>Krycí (ochranný ) nátěr omítek dvojnásobný hladkých omítek hladkých, zrnitých tenkovrstvých nebo štukových stupně členitosti 1 a 2 silikonový</t>
  </si>
  <si>
    <t>https://podminky.urs.cz/item/CS_URS_2024_02/783827425</t>
  </si>
  <si>
    <t>03.02 - Vedlejší a ostatní náklady</t>
  </si>
  <si>
    <t>-474124406</t>
  </si>
  <si>
    <t>-827987110</t>
  </si>
  <si>
    <t>1623215043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</si>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</sst>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1121" TargetMode="External" /><Relationship Id="rId2" Type="http://schemas.openxmlformats.org/officeDocument/2006/relationships/hyperlink" Target="https://podminky.urs.cz/item/CS_URS_2024_02/612321111" TargetMode="External" /><Relationship Id="rId3" Type="http://schemas.openxmlformats.org/officeDocument/2006/relationships/hyperlink" Target="https://podminky.urs.cz/item/CS_URS_2024_02/612321191" TargetMode="External" /><Relationship Id="rId4" Type="http://schemas.openxmlformats.org/officeDocument/2006/relationships/hyperlink" Target="https://podminky.urs.cz/item/CS_URS_2024_02/612325419" TargetMode="External" /><Relationship Id="rId5" Type="http://schemas.openxmlformats.org/officeDocument/2006/relationships/hyperlink" Target="https://podminky.urs.cz/item/CS_URS_2024_02/949101111" TargetMode="External" /><Relationship Id="rId6" Type="http://schemas.openxmlformats.org/officeDocument/2006/relationships/hyperlink" Target="https://podminky.urs.cz/item/CS_URS_2024_02/9529011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35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51122092" TargetMode="External" /><Relationship Id="rId14" Type="http://schemas.openxmlformats.org/officeDocument/2006/relationships/hyperlink" Target="https://podminky.urs.cz/item/CS_URS_2024_02/751123811" TargetMode="External" /><Relationship Id="rId15" Type="http://schemas.openxmlformats.org/officeDocument/2006/relationships/hyperlink" Target="https://podminky.urs.cz/item/CS_URS_2024_02/751510042" TargetMode="External" /><Relationship Id="rId16" Type="http://schemas.openxmlformats.org/officeDocument/2006/relationships/hyperlink" Target="https://podminky.urs.cz/item/CS_URS_2024_02/751514536" TargetMode="External" /><Relationship Id="rId17" Type="http://schemas.openxmlformats.org/officeDocument/2006/relationships/hyperlink" Target="https://podminky.urs.cz/item/CS_URS_2024_02/751514576" TargetMode="External" /><Relationship Id="rId18" Type="http://schemas.openxmlformats.org/officeDocument/2006/relationships/hyperlink" Target="https://podminky.urs.cz/item/CS_URS_2024_02/751525842" TargetMode="External" /><Relationship Id="rId19" Type="http://schemas.openxmlformats.org/officeDocument/2006/relationships/hyperlink" Target="https://podminky.urs.cz/item/CS_URS_2024_02/751572102" TargetMode="External" /><Relationship Id="rId20" Type="http://schemas.openxmlformats.org/officeDocument/2006/relationships/hyperlink" Target="https://podminky.urs.cz/item/CS_URS_2024_02/998751311" TargetMode="External" /><Relationship Id="rId21" Type="http://schemas.openxmlformats.org/officeDocument/2006/relationships/hyperlink" Target="https://podminky.urs.cz/item/CS_URS_2024_02/998751319" TargetMode="External" /><Relationship Id="rId22" Type="http://schemas.openxmlformats.org/officeDocument/2006/relationships/hyperlink" Target="https://podminky.urs.cz/item/CS_URS_2024_02/763131451" TargetMode="External" /><Relationship Id="rId23" Type="http://schemas.openxmlformats.org/officeDocument/2006/relationships/hyperlink" Target="https://podminky.urs.cz/item/CS_URS_2024_02/763131714" TargetMode="External" /><Relationship Id="rId24" Type="http://schemas.openxmlformats.org/officeDocument/2006/relationships/hyperlink" Target="https://podminky.urs.cz/item/CS_URS_2024_02/763164555" TargetMode="External" /><Relationship Id="rId25" Type="http://schemas.openxmlformats.org/officeDocument/2006/relationships/hyperlink" Target="https://podminky.urs.cz/item/CS_URS_2024_02/763164635" TargetMode="External" /><Relationship Id="rId26" Type="http://schemas.openxmlformats.org/officeDocument/2006/relationships/hyperlink" Target="https://podminky.urs.cz/item/CS_URS_2024_02/998763511" TargetMode="External" /><Relationship Id="rId27" Type="http://schemas.openxmlformats.org/officeDocument/2006/relationships/hyperlink" Target="https://podminky.urs.cz/item/CS_URS_2024_02/998763519" TargetMode="External" /><Relationship Id="rId28" Type="http://schemas.openxmlformats.org/officeDocument/2006/relationships/hyperlink" Target="https://podminky.urs.cz/item/CS_URS_2024_02/766411821" TargetMode="External" /><Relationship Id="rId29" Type="http://schemas.openxmlformats.org/officeDocument/2006/relationships/hyperlink" Target="https://podminky.urs.cz/item/CS_URS_2024_02/766411822" TargetMode="External" /><Relationship Id="rId30" Type="http://schemas.openxmlformats.org/officeDocument/2006/relationships/hyperlink" Target="https://podminky.urs.cz/item/CS_URS_2024_02/766421821" TargetMode="External" /><Relationship Id="rId31" Type="http://schemas.openxmlformats.org/officeDocument/2006/relationships/hyperlink" Target="https://podminky.urs.cz/item/CS_URS_2024_02/766421822" TargetMode="External" /><Relationship Id="rId32" Type="http://schemas.openxmlformats.org/officeDocument/2006/relationships/hyperlink" Target="https://podminky.urs.cz/item/CS_URS_2024_02/998766311" TargetMode="External" /><Relationship Id="rId33" Type="http://schemas.openxmlformats.org/officeDocument/2006/relationships/hyperlink" Target="https://podminky.urs.cz/item/CS_URS_2024_02/998766319" TargetMode="External" /><Relationship Id="rId34" Type="http://schemas.openxmlformats.org/officeDocument/2006/relationships/hyperlink" Target="https://podminky.urs.cz/item/CS_URS_2024_02/771111011" TargetMode="External" /><Relationship Id="rId35" Type="http://schemas.openxmlformats.org/officeDocument/2006/relationships/hyperlink" Target="https://podminky.urs.cz/item/CS_URS_2024_02/771121011" TargetMode="External" /><Relationship Id="rId36" Type="http://schemas.openxmlformats.org/officeDocument/2006/relationships/hyperlink" Target="https://podminky.urs.cz/item/CS_URS_2024_02/771151013" TargetMode="External" /><Relationship Id="rId37" Type="http://schemas.openxmlformats.org/officeDocument/2006/relationships/hyperlink" Target="https://podminky.urs.cz/item/CS_URS_2024_02/771571810" TargetMode="External" /><Relationship Id="rId38" Type="http://schemas.openxmlformats.org/officeDocument/2006/relationships/hyperlink" Target="https://podminky.urs.cz/item/CS_URS_2024_02/771574573" TargetMode="External" /><Relationship Id="rId39" Type="http://schemas.openxmlformats.org/officeDocument/2006/relationships/hyperlink" Target="https://podminky.urs.cz/item/CS_URS_2024_02/771591115" TargetMode="External" /><Relationship Id="rId40" Type="http://schemas.openxmlformats.org/officeDocument/2006/relationships/hyperlink" Target="https://podminky.urs.cz/item/CS_URS_2024_02/771592011" TargetMode="External" /><Relationship Id="rId41" Type="http://schemas.openxmlformats.org/officeDocument/2006/relationships/hyperlink" Target="https://podminky.urs.cz/item/CS_URS_2024_02/998771311" TargetMode="External" /><Relationship Id="rId42" Type="http://schemas.openxmlformats.org/officeDocument/2006/relationships/hyperlink" Target="https://podminky.urs.cz/item/CS_URS_2024_02/998771319" TargetMode="External" /><Relationship Id="rId43" Type="http://schemas.openxmlformats.org/officeDocument/2006/relationships/hyperlink" Target="https://podminky.urs.cz/item/CS_URS_2024_02/781111011" TargetMode="External" /><Relationship Id="rId44" Type="http://schemas.openxmlformats.org/officeDocument/2006/relationships/hyperlink" Target="https://podminky.urs.cz/item/CS_URS_2024_02/781121011" TargetMode="External" /><Relationship Id="rId45" Type="http://schemas.openxmlformats.org/officeDocument/2006/relationships/hyperlink" Target="https://podminky.urs.cz/item/CS_URS_2024_02/781151031" TargetMode="External" /><Relationship Id="rId46" Type="http://schemas.openxmlformats.org/officeDocument/2006/relationships/hyperlink" Target="https://podminky.urs.cz/item/CS_URS_2024_02/781471810" TargetMode="External" /><Relationship Id="rId47" Type="http://schemas.openxmlformats.org/officeDocument/2006/relationships/hyperlink" Target="https://podminky.urs.cz/item/CS_URS_2024_02/781472314" TargetMode="External" /><Relationship Id="rId48" Type="http://schemas.openxmlformats.org/officeDocument/2006/relationships/hyperlink" Target="https://podminky.urs.cz/item/CS_URS_2024_02/781491811" TargetMode="External" /><Relationship Id="rId49" Type="http://schemas.openxmlformats.org/officeDocument/2006/relationships/hyperlink" Target="https://podminky.urs.cz/item/CS_URS_2024_02/781495115" TargetMode="External" /><Relationship Id="rId50" Type="http://schemas.openxmlformats.org/officeDocument/2006/relationships/hyperlink" Target="https://podminky.urs.cz/item/CS_URS_2024_02/781495142" TargetMode="External" /><Relationship Id="rId51" Type="http://schemas.openxmlformats.org/officeDocument/2006/relationships/hyperlink" Target="https://podminky.urs.cz/item/CS_URS_2024_02/781495222" TargetMode="External" /><Relationship Id="rId52" Type="http://schemas.openxmlformats.org/officeDocument/2006/relationships/hyperlink" Target="https://podminky.urs.cz/item/CS_URS_2024_02/998781311" TargetMode="External" /><Relationship Id="rId53" Type="http://schemas.openxmlformats.org/officeDocument/2006/relationships/hyperlink" Target="https://podminky.urs.cz/item/CS_URS_2024_02/998781319" TargetMode="External" /><Relationship Id="rId54" Type="http://schemas.openxmlformats.org/officeDocument/2006/relationships/hyperlink" Target="https://podminky.urs.cz/item/CS_URS_2024_02/784111001" TargetMode="External" /><Relationship Id="rId55" Type="http://schemas.openxmlformats.org/officeDocument/2006/relationships/hyperlink" Target="https://podminky.urs.cz/item/CS_URS_2024_02/784161001" TargetMode="External" /><Relationship Id="rId56" Type="http://schemas.openxmlformats.org/officeDocument/2006/relationships/hyperlink" Target="https://podminky.urs.cz/item/CS_URS_2024_02/784171001" TargetMode="External" /><Relationship Id="rId57" Type="http://schemas.openxmlformats.org/officeDocument/2006/relationships/hyperlink" Target="https://podminky.urs.cz/item/CS_URS_2024_02/784171101" TargetMode="External" /><Relationship Id="rId58" Type="http://schemas.openxmlformats.org/officeDocument/2006/relationships/hyperlink" Target="https://podminky.urs.cz/item/CS_URS_2024_02/784171111" TargetMode="External" /><Relationship Id="rId59" Type="http://schemas.openxmlformats.org/officeDocument/2006/relationships/hyperlink" Target="https://podminky.urs.cz/item/CS_URS_2024_02/784181121" TargetMode="External" /><Relationship Id="rId60" Type="http://schemas.openxmlformats.org/officeDocument/2006/relationships/hyperlink" Target="https://podminky.urs.cz/item/CS_URS_2024_02/784211111" TargetMode="External" /><Relationship Id="rId61" Type="http://schemas.openxmlformats.org/officeDocument/2006/relationships/hyperlink" Target="https://podminky.urs.cz/item/CS_URS_2024_02/HZS1291" TargetMode="External" /><Relationship Id="rId62" Type="http://schemas.openxmlformats.org/officeDocument/2006/relationships/hyperlink" Target="https://podminky.urs.cz/item/CS_URS_2024_02/HZS2231" TargetMode="External" /><Relationship Id="rId63" Type="http://schemas.openxmlformats.org/officeDocument/2006/relationships/hyperlink" Target="https://podminky.urs.cz/item/CS_URS_2024_02/HZS4211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25311" TargetMode="External" /><Relationship Id="rId2" Type="http://schemas.openxmlformats.org/officeDocument/2006/relationships/hyperlink" Target="https://podminky.urs.cz/item/CS_URS_2024_02/998725319" TargetMode="External" /><Relationship Id="rId3" Type="http://schemas.openxmlformats.org/officeDocument/2006/relationships/hyperlink" Target="https://podminky.urs.cz/item/CS_URS_2024_02/HZS2211" TargetMode="External" /><Relationship Id="rId4" Type="http://schemas.openxmlformats.org/officeDocument/2006/relationships/hyperlink" Target="https://podminky.urs.cz/item/CS_URS_2024_02/HZS2231" TargetMode="External" /><Relationship Id="rId5" Type="http://schemas.openxmlformats.org/officeDocument/2006/relationships/hyperlink" Target="https://podminky.urs.cz/item/CS_URS_2024_02/HZS3211" TargetMode="External" /><Relationship Id="rId6" Type="http://schemas.openxmlformats.org/officeDocument/2006/relationships/hyperlink" Target="https://podminky.urs.cz/item/CS_URS_2024_02/HZS4211" TargetMode="External" /><Relationship Id="rId7" Type="http://schemas.openxmlformats.org/officeDocument/2006/relationships/hyperlink" Target="https://podminky.urs.cz/item/CS_URS_2024_02/HZS423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45203000" TargetMode="External" /><Relationship Id="rId2" Type="http://schemas.openxmlformats.org/officeDocument/2006/relationships/hyperlink" Target="https://podminky.urs.cz/item/CS_URS_2024_02/045303000" TargetMode="External" /><Relationship Id="rId3" Type="http://schemas.openxmlformats.org/officeDocument/2006/relationships/hyperlink" Target="https://podminky.urs.cz/item/CS_URS_2024_02/065002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1121" TargetMode="External" /><Relationship Id="rId2" Type="http://schemas.openxmlformats.org/officeDocument/2006/relationships/hyperlink" Target="https://podminky.urs.cz/item/CS_URS_2024_02/612321111" TargetMode="External" /><Relationship Id="rId3" Type="http://schemas.openxmlformats.org/officeDocument/2006/relationships/hyperlink" Target="https://podminky.urs.cz/item/CS_URS_2024_02/612321191" TargetMode="External" /><Relationship Id="rId4" Type="http://schemas.openxmlformats.org/officeDocument/2006/relationships/hyperlink" Target="https://podminky.urs.cz/item/CS_URS_2024_02/612325416" TargetMode="External" /><Relationship Id="rId5" Type="http://schemas.openxmlformats.org/officeDocument/2006/relationships/hyperlink" Target="https://podminky.urs.cz/item/CS_URS_2024_02/949101111" TargetMode="External" /><Relationship Id="rId6" Type="http://schemas.openxmlformats.org/officeDocument/2006/relationships/hyperlink" Target="https://podminky.urs.cz/item/CS_URS_2024_02/9529011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35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34200821" TargetMode="External" /><Relationship Id="rId14" Type="http://schemas.openxmlformats.org/officeDocument/2006/relationships/hyperlink" Target="https://podminky.urs.cz/item/CS_URS_2024_02/734221536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998734311" TargetMode="External" /><Relationship Id="rId17" Type="http://schemas.openxmlformats.org/officeDocument/2006/relationships/hyperlink" Target="https://podminky.urs.cz/item/CS_URS_2024_02/998734319" TargetMode="External" /><Relationship Id="rId18" Type="http://schemas.openxmlformats.org/officeDocument/2006/relationships/hyperlink" Target="https://podminky.urs.cz/item/CS_URS_2024_02/735000912" TargetMode="External" /><Relationship Id="rId19" Type="http://schemas.openxmlformats.org/officeDocument/2006/relationships/hyperlink" Target="https://podminky.urs.cz/item/CS_URS_2024_02/735151821" TargetMode="External" /><Relationship Id="rId20" Type="http://schemas.openxmlformats.org/officeDocument/2006/relationships/hyperlink" Target="https://podminky.urs.cz/item/CS_URS_2024_02/735151822" TargetMode="External" /><Relationship Id="rId21" Type="http://schemas.openxmlformats.org/officeDocument/2006/relationships/hyperlink" Target="https://podminky.urs.cz/item/CS_URS_2024_02/735152472" TargetMode="External" /><Relationship Id="rId22" Type="http://schemas.openxmlformats.org/officeDocument/2006/relationships/hyperlink" Target="https://podminky.urs.cz/item/CS_URS_2024_02/735152473" TargetMode="External" /><Relationship Id="rId23" Type="http://schemas.openxmlformats.org/officeDocument/2006/relationships/hyperlink" Target="https://podminky.urs.cz/item/CS_URS_2024_02/735152480" TargetMode="External" /><Relationship Id="rId24" Type="http://schemas.openxmlformats.org/officeDocument/2006/relationships/hyperlink" Target="https://podminky.urs.cz/item/CS_URS_2024_02/735152481" TargetMode="External" /><Relationship Id="rId25" Type="http://schemas.openxmlformats.org/officeDocument/2006/relationships/hyperlink" Target="https://podminky.urs.cz/item/CS_URS_2024_02/735152576" TargetMode="External" /><Relationship Id="rId26" Type="http://schemas.openxmlformats.org/officeDocument/2006/relationships/hyperlink" Target="https://podminky.urs.cz/item/CS_URS_2024_02/735152583" TargetMode="External" /><Relationship Id="rId27" Type="http://schemas.openxmlformats.org/officeDocument/2006/relationships/hyperlink" Target="https://podminky.urs.cz/item/CS_URS_2024_02/735191901" TargetMode="External" /><Relationship Id="rId28" Type="http://schemas.openxmlformats.org/officeDocument/2006/relationships/hyperlink" Target="https://podminky.urs.cz/item/CS_URS_2024_02/735191905" TargetMode="External" /><Relationship Id="rId29" Type="http://schemas.openxmlformats.org/officeDocument/2006/relationships/hyperlink" Target="https://podminky.urs.cz/item/CS_URS_2024_02/735191910" TargetMode="External" /><Relationship Id="rId30" Type="http://schemas.openxmlformats.org/officeDocument/2006/relationships/hyperlink" Target="https://podminky.urs.cz/item/CS_URS_2024_02/735494811" TargetMode="External" /><Relationship Id="rId31" Type="http://schemas.openxmlformats.org/officeDocument/2006/relationships/hyperlink" Target="https://podminky.urs.cz/item/CS_URS_2024_02/998735311" TargetMode="External" /><Relationship Id="rId32" Type="http://schemas.openxmlformats.org/officeDocument/2006/relationships/hyperlink" Target="https://podminky.urs.cz/item/CS_URS_2024_02/998735319" TargetMode="External" /><Relationship Id="rId33" Type="http://schemas.openxmlformats.org/officeDocument/2006/relationships/hyperlink" Target="https://podminky.urs.cz/item/CS_URS_2024_02/741112061" TargetMode="External" /><Relationship Id="rId34" Type="http://schemas.openxmlformats.org/officeDocument/2006/relationships/hyperlink" Target="https://podminky.urs.cz/item/CS_URS_2024_02/741122016" TargetMode="External" /><Relationship Id="rId35" Type="http://schemas.openxmlformats.org/officeDocument/2006/relationships/hyperlink" Target="https://podminky.urs.cz/item/CS_URS_2024_02/741130001" TargetMode="External" /><Relationship Id="rId36" Type="http://schemas.openxmlformats.org/officeDocument/2006/relationships/hyperlink" Target="https://podminky.urs.cz/item/CS_URS_2024_02/741310201" TargetMode="External" /><Relationship Id="rId37" Type="http://schemas.openxmlformats.org/officeDocument/2006/relationships/hyperlink" Target="https://podminky.urs.cz/item/CS_URS_2024_02/741310233" TargetMode="External" /><Relationship Id="rId38" Type="http://schemas.openxmlformats.org/officeDocument/2006/relationships/hyperlink" Target="https://podminky.urs.cz/item/CS_URS_2024_02/741311875" TargetMode="External" /><Relationship Id="rId39" Type="http://schemas.openxmlformats.org/officeDocument/2006/relationships/hyperlink" Target="https://podminky.urs.cz/item/CS_URS_2024_02/741313041" TargetMode="External" /><Relationship Id="rId40" Type="http://schemas.openxmlformats.org/officeDocument/2006/relationships/hyperlink" Target="https://podminky.urs.cz/item/CS_URS_2024_02/741315823" TargetMode="External" /><Relationship Id="rId41" Type="http://schemas.openxmlformats.org/officeDocument/2006/relationships/hyperlink" Target="https://podminky.urs.cz/item/CS_URS_2024_02/741315863" TargetMode="External" /><Relationship Id="rId42" Type="http://schemas.openxmlformats.org/officeDocument/2006/relationships/hyperlink" Target="https://podminky.urs.cz/item/CS_URS_2024_02/741315865" TargetMode="External" /><Relationship Id="rId43" Type="http://schemas.openxmlformats.org/officeDocument/2006/relationships/hyperlink" Target="https://podminky.urs.cz/item/CS_URS_2024_02/741371841" TargetMode="External" /><Relationship Id="rId44" Type="http://schemas.openxmlformats.org/officeDocument/2006/relationships/hyperlink" Target="https://podminky.urs.cz/item/CS_URS_2024_02/741371893" TargetMode="External" /><Relationship Id="rId45" Type="http://schemas.openxmlformats.org/officeDocument/2006/relationships/hyperlink" Target="https://podminky.urs.cz/item/CS_URS_2024_02/998741311" TargetMode="External" /><Relationship Id="rId46" Type="http://schemas.openxmlformats.org/officeDocument/2006/relationships/hyperlink" Target="https://podminky.urs.cz/item/CS_URS_2024_02/998741319" TargetMode="External" /><Relationship Id="rId47" Type="http://schemas.openxmlformats.org/officeDocument/2006/relationships/hyperlink" Target="https://podminky.urs.cz/item/CS_URS_2024_02/998763511" TargetMode="External" /><Relationship Id="rId48" Type="http://schemas.openxmlformats.org/officeDocument/2006/relationships/hyperlink" Target="https://podminky.urs.cz/item/CS_URS_2024_02/998763519" TargetMode="External" /><Relationship Id="rId49" Type="http://schemas.openxmlformats.org/officeDocument/2006/relationships/hyperlink" Target="https://podminky.urs.cz/item/CS_URS_2024_02/766411821" TargetMode="External" /><Relationship Id="rId50" Type="http://schemas.openxmlformats.org/officeDocument/2006/relationships/hyperlink" Target="https://podminky.urs.cz/item/CS_URS_2024_02/766411822" TargetMode="External" /><Relationship Id="rId51" Type="http://schemas.openxmlformats.org/officeDocument/2006/relationships/hyperlink" Target="https://podminky.urs.cz/item/CS_URS_2024_02/766421821" TargetMode="External" /><Relationship Id="rId52" Type="http://schemas.openxmlformats.org/officeDocument/2006/relationships/hyperlink" Target="https://podminky.urs.cz/item/CS_URS_2024_02/766421822" TargetMode="External" /><Relationship Id="rId53" Type="http://schemas.openxmlformats.org/officeDocument/2006/relationships/hyperlink" Target="https://podminky.urs.cz/item/CS_URS_2024_02/766491853" TargetMode="External" /><Relationship Id="rId54" Type="http://schemas.openxmlformats.org/officeDocument/2006/relationships/hyperlink" Target="https://podminky.urs.cz/item/CS_URS_2024_02/998766311" TargetMode="External" /><Relationship Id="rId55" Type="http://schemas.openxmlformats.org/officeDocument/2006/relationships/hyperlink" Target="https://podminky.urs.cz/item/CS_URS_2024_02/998766319" TargetMode="External" /><Relationship Id="rId56" Type="http://schemas.openxmlformats.org/officeDocument/2006/relationships/hyperlink" Target="https://podminky.urs.cz/item/CS_URS_2024_02/771111011" TargetMode="External" /><Relationship Id="rId57" Type="http://schemas.openxmlformats.org/officeDocument/2006/relationships/hyperlink" Target="https://podminky.urs.cz/item/CS_URS_2024_02/771121011" TargetMode="External" /><Relationship Id="rId58" Type="http://schemas.openxmlformats.org/officeDocument/2006/relationships/hyperlink" Target="https://podminky.urs.cz/item/CS_URS_2024_02/771151013" TargetMode="External" /><Relationship Id="rId59" Type="http://schemas.openxmlformats.org/officeDocument/2006/relationships/hyperlink" Target="https://podminky.urs.cz/item/CS_URS_2024_02/771471810" TargetMode="External" /><Relationship Id="rId60" Type="http://schemas.openxmlformats.org/officeDocument/2006/relationships/hyperlink" Target="https://podminky.urs.cz/item/CS_URS_2024_02/771474212" TargetMode="External" /><Relationship Id="rId61" Type="http://schemas.openxmlformats.org/officeDocument/2006/relationships/hyperlink" Target="https://podminky.urs.cz/item/CS_URS_2024_02/771571810" TargetMode="External" /><Relationship Id="rId62" Type="http://schemas.openxmlformats.org/officeDocument/2006/relationships/hyperlink" Target="https://podminky.urs.cz/item/CS_URS_2024_02/771574573" TargetMode="External" /><Relationship Id="rId63" Type="http://schemas.openxmlformats.org/officeDocument/2006/relationships/hyperlink" Target="https://podminky.urs.cz/item/CS_URS_2024_02/771591115" TargetMode="External" /><Relationship Id="rId64" Type="http://schemas.openxmlformats.org/officeDocument/2006/relationships/hyperlink" Target="https://podminky.urs.cz/item/CS_URS_2024_02/771592011" TargetMode="External" /><Relationship Id="rId65" Type="http://schemas.openxmlformats.org/officeDocument/2006/relationships/hyperlink" Target="https://podminky.urs.cz/item/CS_URS_2024_02/998771311" TargetMode="External" /><Relationship Id="rId66" Type="http://schemas.openxmlformats.org/officeDocument/2006/relationships/hyperlink" Target="https://podminky.urs.cz/item/CS_URS_2024_02/998771319" TargetMode="External" /><Relationship Id="rId67" Type="http://schemas.openxmlformats.org/officeDocument/2006/relationships/hyperlink" Target="https://podminky.urs.cz/item/CS_URS_2024_02/776111311" TargetMode="External" /><Relationship Id="rId68" Type="http://schemas.openxmlformats.org/officeDocument/2006/relationships/hyperlink" Target="https://podminky.urs.cz/item/CS_URS_2024_02/776212111" TargetMode="External" /><Relationship Id="rId69" Type="http://schemas.openxmlformats.org/officeDocument/2006/relationships/hyperlink" Target="https://podminky.urs.cz/item/CS_URS_2024_02/998776311" TargetMode="External" /><Relationship Id="rId70" Type="http://schemas.openxmlformats.org/officeDocument/2006/relationships/hyperlink" Target="https://podminky.urs.cz/item/CS_URS_2024_02/998776319" TargetMode="External" /><Relationship Id="rId71" Type="http://schemas.openxmlformats.org/officeDocument/2006/relationships/hyperlink" Target="https://podminky.urs.cz/item/CS_URS_2024_02/781111011" TargetMode="External" /><Relationship Id="rId72" Type="http://schemas.openxmlformats.org/officeDocument/2006/relationships/hyperlink" Target="https://podminky.urs.cz/item/CS_URS_2024_02/781121011" TargetMode="External" /><Relationship Id="rId73" Type="http://schemas.openxmlformats.org/officeDocument/2006/relationships/hyperlink" Target="https://podminky.urs.cz/item/CS_URS_2024_02/781151031" TargetMode="External" /><Relationship Id="rId74" Type="http://schemas.openxmlformats.org/officeDocument/2006/relationships/hyperlink" Target="https://podminky.urs.cz/item/CS_URS_2024_02/781471810" TargetMode="External" /><Relationship Id="rId75" Type="http://schemas.openxmlformats.org/officeDocument/2006/relationships/hyperlink" Target="https://podminky.urs.cz/item/CS_URS_2024_02/781472312" TargetMode="External" /><Relationship Id="rId76" Type="http://schemas.openxmlformats.org/officeDocument/2006/relationships/hyperlink" Target="https://podminky.urs.cz/item/CS_URS_2024_02/781491811" TargetMode="External" /><Relationship Id="rId77" Type="http://schemas.openxmlformats.org/officeDocument/2006/relationships/hyperlink" Target="https://podminky.urs.cz/item/CS_URS_2024_02/781495115" TargetMode="External" /><Relationship Id="rId78" Type="http://schemas.openxmlformats.org/officeDocument/2006/relationships/hyperlink" Target="https://podminky.urs.cz/item/CS_URS_2024_02/998781311" TargetMode="External" /><Relationship Id="rId79" Type="http://schemas.openxmlformats.org/officeDocument/2006/relationships/hyperlink" Target="https://podminky.urs.cz/item/CS_URS_2024_02/998781319" TargetMode="External" /><Relationship Id="rId80" Type="http://schemas.openxmlformats.org/officeDocument/2006/relationships/hyperlink" Target="https://podminky.urs.cz/item/CS_URS_2024_02/782131111" TargetMode="External" /><Relationship Id="rId81" Type="http://schemas.openxmlformats.org/officeDocument/2006/relationships/hyperlink" Target="https://podminky.urs.cz/item/CS_URS_2024_02/782191111" TargetMode="External" /><Relationship Id="rId82" Type="http://schemas.openxmlformats.org/officeDocument/2006/relationships/hyperlink" Target="https://podminky.urs.cz/item/CS_URS_2024_02/782191131" TargetMode="External" /><Relationship Id="rId83" Type="http://schemas.openxmlformats.org/officeDocument/2006/relationships/hyperlink" Target="https://podminky.urs.cz/item/CS_URS_2024_02/782991111" TargetMode="External" /><Relationship Id="rId84" Type="http://schemas.openxmlformats.org/officeDocument/2006/relationships/hyperlink" Target="https://podminky.urs.cz/item/CS_URS_2024_02/782991411" TargetMode="External" /><Relationship Id="rId85" Type="http://schemas.openxmlformats.org/officeDocument/2006/relationships/hyperlink" Target="https://podminky.urs.cz/item/CS_URS_2024_02/998782311" TargetMode="External" /><Relationship Id="rId86" Type="http://schemas.openxmlformats.org/officeDocument/2006/relationships/hyperlink" Target="https://podminky.urs.cz/item/CS_URS_2024_02/998782319" TargetMode="External" /><Relationship Id="rId87" Type="http://schemas.openxmlformats.org/officeDocument/2006/relationships/hyperlink" Target="https://podminky.urs.cz/item/CS_URS_2024_02/784111001" TargetMode="External" /><Relationship Id="rId88" Type="http://schemas.openxmlformats.org/officeDocument/2006/relationships/hyperlink" Target="https://podminky.urs.cz/item/CS_URS_2024_02/784161001" TargetMode="External" /><Relationship Id="rId89" Type="http://schemas.openxmlformats.org/officeDocument/2006/relationships/hyperlink" Target="https://podminky.urs.cz/item/CS_URS_2024_02/784171001" TargetMode="External" /><Relationship Id="rId90" Type="http://schemas.openxmlformats.org/officeDocument/2006/relationships/hyperlink" Target="https://podminky.urs.cz/item/CS_URS_2024_02/784171101" TargetMode="External" /><Relationship Id="rId91" Type="http://schemas.openxmlformats.org/officeDocument/2006/relationships/hyperlink" Target="https://podminky.urs.cz/item/CS_URS_2024_02/784171111" TargetMode="External" /><Relationship Id="rId92" Type="http://schemas.openxmlformats.org/officeDocument/2006/relationships/hyperlink" Target="https://podminky.urs.cz/item/CS_URS_2024_02/784181121" TargetMode="External" /><Relationship Id="rId93" Type="http://schemas.openxmlformats.org/officeDocument/2006/relationships/hyperlink" Target="https://podminky.urs.cz/item/CS_URS_2024_02/784211111" TargetMode="External" /><Relationship Id="rId94" Type="http://schemas.openxmlformats.org/officeDocument/2006/relationships/hyperlink" Target="https://podminky.urs.cz/item/CS_URS_2024_02/784211161" TargetMode="External" /><Relationship Id="rId95" Type="http://schemas.openxmlformats.org/officeDocument/2006/relationships/hyperlink" Target="https://podminky.urs.cz/item/CS_URS_2024_02/460941231" TargetMode="External" /><Relationship Id="rId96" Type="http://schemas.openxmlformats.org/officeDocument/2006/relationships/hyperlink" Target="https://podminky.urs.cz/item/CS_URS_2024_02/468094111" TargetMode="External" /><Relationship Id="rId97" Type="http://schemas.openxmlformats.org/officeDocument/2006/relationships/hyperlink" Target="https://podminky.urs.cz/item/CS_URS_2024_02/468101431" TargetMode="External" /><Relationship Id="rId98" Type="http://schemas.openxmlformats.org/officeDocument/2006/relationships/hyperlink" Target="https://podminky.urs.cz/item/CS_URS_2024_02/469971111" TargetMode="External" /><Relationship Id="rId99" Type="http://schemas.openxmlformats.org/officeDocument/2006/relationships/hyperlink" Target="https://podminky.urs.cz/item/CS_URS_2024_02/469971121" TargetMode="External" /><Relationship Id="rId100" Type="http://schemas.openxmlformats.org/officeDocument/2006/relationships/hyperlink" Target="https://podminky.urs.cz/item/CS_URS_2024_02/469972111" TargetMode="External" /><Relationship Id="rId101" Type="http://schemas.openxmlformats.org/officeDocument/2006/relationships/hyperlink" Target="https://podminky.urs.cz/item/CS_URS_2024_02/469972121" TargetMode="External" /><Relationship Id="rId102" Type="http://schemas.openxmlformats.org/officeDocument/2006/relationships/hyperlink" Target="https://podminky.urs.cz/item/CS_URS_2024_02/469973116" TargetMode="External" /><Relationship Id="rId103" Type="http://schemas.openxmlformats.org/officeDocument/2006/relationships/hyperlink" Target="https://podminky.urs.cz/item/CS_URS_2024_02/469981111" TargetMode="External" /><Relationship Id="rId104" Type="http://schemas.openxmlformats.org/officeDocument/2006/relationships/hyperlink" Target="https://podminky.urs.cz/item/CS_URS_2024_02/HZS1291" TargetMode="External" /><Relationship Id="rId105" Type="http://schemas.openxmlformats.org/officeDocument/2006/relationships/hyperlink" Target="https://podminky.urs.cz/item/CS_URS_2024_02/HZS2231" TargetMode="External" /><Relationship Id="rId106" Type="http://schemas.openxmlformats.org/officeDocument/2006/relationships/hyperlink" Target="https://podminky.urs.cz/item/CS_URS_2024_02/HZS4211" TargetMode="External" /><Relationship Id="rId10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66311" TargetMode="External" /><Relationship Id="rId2" Type="http://schemas.openxmlformats.org/officeDocument/2006/relationships/hyperlink" Target="https://podminky.urs.cz/item/CS_URS_2024_02/998766319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45203000" TargetMode="External" /><Relationship Id="rId2" Type="http://schemas.openxmlformats.org/officeDocument/2006/relationships/hyperlink" Target="https://podminky.urs.cz/item/CS_URS_2024_02/045303000" TargetMode="External" /><Relationship Id="rId3" Type="http://schemas.openxmlformats.org/officeDocument/2006/relationships/hyperlink" Target="https://podminky.urs.cz/item/CS_URS_2024_02/065002000" TargetMode="External" /><Relationship Id="rId4" Type="http://schemas.openxmlformats.org/officeDocument/2006/relationships/hyperlink" Target="https://podminky.urs.cz/item/CS_URS_2024_02/094103000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421" TargetMode="External" /><Relationship Id="rId2" Type="http://schemas.openxmlformats.org/officeDocument/2006/relationships/hyperlink" Target="https://podminky.urs.cz/item/CS_URS_2024_02/184803113" TargetMode="External" /><Relationship Id="rId3" Type="http://schemas.openxmlformats.org/officeDocument/2006/relationships/hyperlink" Target="https://podminky.urs.cz/item/CS_URS_2024_02/619995001" TargetMode="External" /><Relationship Id="rId4" Type="http://schemas.openxmlformats.org/officeDocument/2006/relationships/hyperlink" Target="https://podminky.urs.cz/item/CS_URS_2024_02/622525201" TargetMode="External" /><Relationship Id="rId5" Type="http://schemas.openxmlformats.org/officeDocument/2006/relationships/hyperlink" Target="https://podminky.urs.cz/item/CS_URS_2024_02/629991001" TargetMode="External" /><Relationship Id="rId6" Type="http://schemas.openxmlformats.org/officeDocument/2006/relationships/hyperlink" Target="https://podminky.urs.cz/item/CS_URS_2024_02/629991011" TargetMode="External" /><Relationship Id="rId7" Type="http://schemas.openxmlformats.org/officeDocument/2006/relationships/hyperlink" Target="https://podminky.urs.cz/item/CS_URS_2024_02/941111121" TargetMode="External" /><Relationship Id="rId8" Type="http://schemas.openxmlformats.org/officeDocument/2006/relationships/hyperlink" Target="https://podminky.urs.cz/item/CS_URS_2024_02/941111221" TargetMode="External" /><Relationship Id="rId9" Type="http://schemas.openxmlformats.org/officeDocument/2006/relationships/hyperlink" Target="https://podminky.urs.cz/item/CS_URS_2024_02/941111821" TargetMode="External" /><Relationship Id="rId10" Type="http://schemas.openxmlformats.org/officeDocument/2006/relationships/hyperlink" Target="https://podminky.urs.cz/item/CS_URS_2024_02/952902141" TargetMode="External" /><Relationship Id="rId11" Type="http://schemas.openxmlformats.org/officeDocument/2006/relationships/hyperlink" Target="https://podminky.urs.cz/item/CS_URS_2024_02/968062456" TargetMode="External" /><Relationship Id="rId12" Type="http://schemas.openxmlformats.org/officeDocument/2006/relationships/hyperlink" Target="https://podminky.urs.cz/item/CS_URS_2024_02/9851311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7013211" TargetMode="External" /><Relationship Id="rId16" Type="http://schemas.openxmlformats.org/officeDocument/2006/relationships/hyperlink" Target="https://podminky.urs.cz/item/CS_URS_2024_02/997013219" TargetMode="External" /><Relationship Id="rId17" Type="http://schemas.openxmlformats.org/officeDocument/2006/relationships/hyperlink" Target="https://podminky.urs.cz/item/CS_URS_2024_02/997013501" TargetMode="External" /><Relationship Id="rId18" Type="http://schemas.openxmlformats.org/officeDocument/2006/relationships/hyperlink" Target="https://podminky.urs.cz/item/CS_URS_2024_02/997013509" TargetMode="External" /><Relationship Id="rId19" Type="http://schemas.openxmlformats.org/officeDocument/2006/relationships/hyperlink" Target="https://podminky.urs.cz/item/CS_URS_2024_02/997013635" TargetMode="External" /><Relationship Id="rId20" Type="http://schemas.openxmlformats.org/officeDocument/2006/relationships/hyperlink" Target="https://podminky.urs.cz/item/CS_URS_2024_02/998018001" TargetMode="External" /><Relationship Id="rId21" Type="http://schemas.openxmlformats.org/officeDocument/2006/relationships/hyperlink" Target="https://podminky.urs.cz/item/CS_URS_2024_02/762081510" TargetMode="External" /><Relationship Id="rId22" Type="http://schemas.openxmlformats.org/officeDocument/2006/relationships/hyperlink" Target="https://podminky.urs.cz/item/CS_URS_2024_02/762295001" TargetMode="External" /><Relationship Id="rId23" Type="http://schemas.openxmlformats.org/officeDocument/2006/relationships/hyperlink" Target="https://podminky.urs.cz/item/CS_URS_2024_02/998762311" TargetMode="External" /><Relationship Id="rId24" Type="http://schemas.openxmlformats.org/officeDocument/2006/relationships/hyperlink" Target="https://podminky.urs.cz/item/CS_URS_2024_02/998762319" TargetMode="External" /><Relationship Id="rId25" Type="http://schemas.openxmlformats.org/officeDocument/2006/relationships/hyperlink" Target="https://podminky.urs.cz/item/CS_URS_2024_02/766660451" TargetMode="External" /><Relationship Id="rId26" Type="http://schemas.openxmlformats.org/officeDocument/2006/relationships/hyperlink" Target="https://podminky.urs.cz/item/CS_URS_2024_02/998766311" TargetMode="External" /><Relationship Id="rId27" Type="http://schemas.openxmlformats.org/officeDocument/2006/relationships/hyperlink" Target="https://podminky.urs.cz/item/CS_URS_2024_02/998766319" TargetMode="External" /><Relationship Id="rId28" Type="http://schemas.openxmlformats.org/officeDocument/2006/relationships/hyperlink" Target="https://podminky.urs.cz/item/CS_URS_2024_02/767996801" TargetMode="External" /><Relationship Id="rId29" Type="http://schemas.openxmlformats.org/officeDocument/2006/relationships/hyperlink" Target="https://podminky.urs.cz/item/CS_URS_2024_02/998767311" TargetMode="External" /><Relationship Id="rId30" Type="http://schemas.openxmlformats.org/officeDocument/2006/relationships/hyperlink" Target="https://podminky.urs.cz/item/CS_URS_2024_02/998767319" TargetMode="External" /><Relationship Id="rId31" Type="http://schemas.openxmlformats.org/officeDocument/2006/relationships/hyperlink" Target="https://podminky.urs.cz/item/CS_URS_2024_02/783201201" TargetMode="External" /><Relationship Id="rId32" Type="http://schemas.openxmlformats.org/officeDocument/2006/relationships/hyperlink" Target="https://podminky.urs.cz/item/CS_URS_2024_02/783206807" TargetMode="External" /><Relationship Id="rId33" Type="http://schemas.openxmlformats.org/officeDocument/2006/relationships/hyperlink" Target="https://podminky.urs.cz/item/CS_URS_2024_02/783213011" TargetMode="External" /><Relationship Id="rId34" Type="http://schemas.openxmlformats.org/officeDocument/2006/relationships/hyperlink" Target="https://podminky.urs.cz/item/CS_URS_2024_02/783218111" TargetMode="External" /><Relationship Id="rId35" Type="http://schemas.openxmlformats.org/officeDocument/2006/relationships/hyperlink" Target="https://podminky.urs.cz/item/CS_URS_2024_02/783801503" TargetMode="External" /><Relationship Id="rId36" Type="http://schemas.openxmlformats.org/officeDocument/2006/relationships/hyperlink" Target="https://podminky.urs.cz/item/CS_URS_2024_02/783823135" TargetMode="External" /><Relationship Id="rId37" Type="http://schemas.openxmlformats.org/officeDocument/2006/relationships/hyperlink" Target="https://podminky.urs.cz/item/CS_URS_2024_02/783827425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45203000" TargetMode="External" /><Relationship Id="rId2" Type="http://schemas.openxmlformats.org/officeDocument/2006/relationships/hyperlink" Target="https://podminky.urs.cz/item/CS_URS_2024_02/045303000" TargetMode="External" /><Relationship Id="rId3" Type="http://schemas.openxmlformats.org/officeDocument/2006/relationships/hyperlink" Target="https://podminky.urs.cz/item/CS_URS_2024_02/065002000" TargetMode="External" /><Relationship Id="rId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20241227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Modernizace kuchyně, restaurace, sálu volnočasových aktivit, chodeb a částí exteriéru objektu vinařství Sádek, Kojetice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Kojetice 169, 675 23, Kojetice na Moravě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Česká zemědělská univerzita v Praze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ROUND(AG55+AG59+AG63,2)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ROUND(AS55+AS59+AS63,2)</f>
        <v>0</v>
      </c>
      <c r="AT54" s="109">
        <f>ROUND(SUM(AV54:AW54),2)</f>
        <v>0</v>
      </c>
      <c r="AU54" s="110">
        <f>ROUND(AU55+AU59+AU63,5)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ROUND(AZ55+AZ59+AZ63,2)</f>
        <v>0</v>
      </c>
      <c r="BA54" s="109">
        <f>ROUND(BA55+BA59+BA63,2)</f>
        <v>0</v>
      </c>
      <c r="BB54" s="109">
        <f>ROUND(BB55+BB59+BB63,2)</f>
        <v>0</v>
      </c>
      <c r="BC54" s="109">
        <f>ROUND(BC55+BC59+BC63,2)</f>
        <v>0</v>
      </c>
      <c r="BD54" s="111">
        <f>ROUND(BD55+BD59+BD63,2)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7"/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77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70</v>
      </c>
      <c r="BT55" s="126" t="s">
        <v>78</v>
      </c>
      <c r="BU55" s="126" t="s">
        <v>72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4" customFormat="1" ht="16.5" customHeight="1">
      <c r="A56" s="127" t="s">
        <v>81</v>
      </c>
      <c r="B56" s="66"/>
      <c r="C56" s="128"/>
      <c r="D56" s="128"/>
      <c r="E56" s="129" t="s">
        <v>82</v>
      </c>
      <c r="F56" s="129"/>
      <c r="G56" s="129"/>
      <c r="H56" s="129"/>
      <c r="I56" s="129"/>
      <c r="J56" s="128"/>
      <c r="K56" s="129" t="s">
        <v>83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'01.01 -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84</v>
      </c>
      <c r="AR56" s="68"/>
      <c r="AS56" s="132">
        <v>0</v>
      </c>
      <c r="AT56" s="133">
        <f>ROUND(SUM(AV56:AW56),2)</f>
        <v>0</v>
      </c>
      <c r="AU56" s="134">
        <f>'01.01 - Stavební část'!P98</f>
        <v>0</v>
      </c>
      <c r="AV56" s="133">
        <f>'01.01 - Stavební část'!J35</f>
        <v>0</v>
      </c>
      <c r="AW56" s="133">
        <f>'01.01 - Stavební část'!J36</f>
        <v>0</v>
      </c>
      <c r="AX56" s="133">
        <f>'01.01 - Stavební část'!J37</f>
        <v>0</v>
      </c>
      <c r="AY56" s="133">
        <f>'01.01 - Stavební část'!J38</f>
        <v>0</v>
      </c>
      <c r="AZ56" s="133">
        <f>'01.01 - Stavební část'!F35</f>
        <v>0</v>
      </c>
      <c r="BA56" s="133">
        <f>'01.01 - Stavební část'!F36</f>
        <v>0</v>
      </c>
      <c r="BB56" s="133">
        <f>'01.01 - Stavební část'!F37</f>
        <v>0</v>
      </c>
      <c r="BC56" s="133">
        <f>'01.01 - Stavební část'!F38</f>
        <v>0</v>
      </c>
      <c r="BD56" s="135">
        <f>'01.01 - Stavební část'!F39</f>
        <v>0</v>
      </c>
      <c r="BE56" s="4"/>
      <c r="BT56" s="136" t="s">
        <v>80</v>
      </c>
      <c r="BV56" s="136" t="s">
        <v>73</v>
      </c>
      <c r="BW56" s="136" t="s">
        <v>85</v>
      </c>
      <c r="BX56" s="136" t="s">
        <v>79</v>
      </c>
      <c r="CL56" s="136" t="s">
        <v>19</v>
      </c>
    </row>
    <row r="57" s="4" customFormat="1" ht="16.5" customHeight="1">
      <c r="A57" s="127" t="s">
        <v>81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'01.02 - Gastro vybavení'!J32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84</v>
      </c>
      <c r="AR57" s="68"/>
      <c r="AS57" s="132">
        <v>0</v>
      </c>
      <c r="AT57" s="133">
        <f>ROUND(SUM(AV57:AW57),2)</f>
        <v>0</v>
      </c>
      <c r="AU57" s="134">
        <f>'01.02 - Gastro vybavení'!P89</f>
        <v>0</v>
      </c>
      <c r="AV57" s="133">
        <f>'01.02 - Gastro vybavení'!J35</f>
        <v>0</v>
      </c>
      <c r="AW57" s="133">
        <f>'01.02 - Gastro vybavení'!J36</f>
        <v>0</v>
      </c>
      <c r="AX57" s="133">
        <f>'01.02 - Gastro vybavení'!J37</f>
        <v>0</v>
      </c>
      <c r="AY57" s="133">
        <f>'01.02 - Gastro vybavení'!J38</f>
        <v>0</v>
      </c>
      <c r="AZ57" s="133">
        <f>'01.02 - Gastro vybavení'!F35</f>
        <v>0</v>
      </c>
      <c r="BA57" s="133">
        <f>'01.02 - Gastro vybavení'!F36</f>
        <v>0</v>
      </c>
      <c r="BB57" s="133">
        <f>'01.02 - Gastro vybavení'!F37</f>
        <v>0</v>
      </c>
      <c r="BC57" s="133">
        <f>'01.02 - Gastro vybavení'!F38</f>
        <v>0</v>
      </c>
      <c r="BD57" s="135">
        <f>'01.02 - Gastro vybavení'!F39</f>
        <v>0</v>
      </c>
      <c r="BE57" s="4"/>
      <c r="BT57" s="136" t="s">
        <v>80</v>
      </c>
      <c r="BV57" s="136" t="s">
        <v>73</v>
      </c>
      <c r="BW57" s="136" t="s">
        <v>88</v>
      </c>
      <c r="BX57" s="136" t="s">
        <v>79</v>
      </c>
      <c r="CL57" s="136" t="s">
        <v>19</v>
      </c>
    </row>
    <row r="58" s="4" customFormat="1" ht="16.5" customHeight="1">
      <c r="A58" s="127" t="s">
        <v>81</v>
      </c>
      <c r="B58" s="66"/>
      <c r="C58" s="128"/>
      <c r="D58" s="128"/>
      <c r="E58" s="129" t="s">
        <v>89</v>
      </c>
      <c r="F58" s="129"/>
      <c r="G58" s="129"/>
      <c r="H58" s="129"/>
      <c r="I58" s="129"/>
      <c r="J58" s="128"/>
      <c r="K58" s="129" t="s">
        <v>90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'01.03 - Vedlejší a ostatn...'!J32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'01.03 - Vedlejší a ostatn...'!P88</f>
        <v>0</v>
      </c>
      <c r="AV58" s="133">
        <f>'01.03 - Vedlejší a ostatn...'!J35</f>
        <v>0</v>
      </c>
      <c r="AW58" s="133">
        <f>'01.03 - Vedlejší a ostatn...'!J36</f>
        <v>0</v>
      </c>
      <c r="AX58" s="133">
        <f>'01.03 - Vedlejší a ostatn...'!J37</f>
        <v>0</v>
      </c>
      <c r="AY58" s="133">
        <f>'01.03 - Vedlejší a ostatn...'!J38</f>
        <v>0</v>
      </c>
      <c r="AZ58" s="133">
        <f>'01.03 - Vedlejší a ostatn...'!F35</f>
        <v>0</v>
      </c>
      <c r="BA58" s="133">
        <f>'01.03 - Vedlejší a ostatn...'!F36</f>
        <v>0</v>
      </c>
      <c r="BB58" s="133">
        <f>'01.03 - Vedlejší a ostatn...'!F37</f>
        <v>0</v>
      </c>
      <c r="BC58" s="133">
        <f>'01.03 - Vedlejší a ostatn...'!F38</f>
        <v>0</v>
      </c>
      <c r="BD58" s="135">
        <f>'01.03 - Vedlejší a ostatn...'!F39</f>
        <v>0</v>
      </c>
      <c r="BE58" s="4"/>
      <c r="BT58" s="136" t="s">
        <v>80</v>
      </c>
      <c r="BV58" s="136" t="s">
        <v>73</v>
      </c>
      <c r="BW58" s="136" t="s">
        <v>91</v>
      </c>
      <c r="BX58" s="136" t="s">
        <v>79</v>
      </c>
      <c r="CL58" s="136" t="s">
        <v>19</v>
      </c>
    </row>
    <row r="59" s="7" customFormat="1" ht="24.75" customHeight="1">
      <c r="A59" s="7"/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ROUND(SUM(AG60:AG62),2)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77</v>
      </c>
      <c r="AR59" s="121"/>
      <c r="AS59" s="122">
        <f>ROUND(SUM(AS60:AS62),2)</f>
        <v>0</v>
      </c>
      <c r="AT59" s="123">
        <f>ROUND(SUM(AV59:AW59),2)</f>
        <v>0</v>
      </c>
      <c r="AU59" s="124">
        <f>ROUND(SUM(AU60:AU62),5)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ROUND(SUM(AZ60:AZ62),2)</f>
        <v>0</v>
      </c>
      <c r="BA59" s="123">
        <f>ROUND(SUM(BA60:BA62),2)</f>
        <v>0</v>
      </c>
      <c r="BB59" s="123">
        <f>ROUND(SUM(BB60:BB62),2)</f>
        <v>0</v>
      </c>
      <c r="BC59" s="123">
        <f>ROUND(SUM(BC60:BC62),2)</f>
        <v>0</v>
      </c>
      <c r="BD59" s="125">
        <f>ROUND(SUM(BD60:BD62),2)</f>
        <v>0</v>
      </c>
      <c r="BE59" s="7"/>
      <c r="BS59" s="126" t="s">
        <v>70</v>
      </c>
      <c r="BT59" s="126" t="s">
        <v>78</v>
      </c>
      <c r="BU59" s="126" t="s">
        <v>72</v>
      </c>
      <c r="BV59" s="126" t="s">
        <v>73</v>
      </c>
      <c r="BW59" s="126" t="s">
        <v>94</v>
      </c>
      <c r="BX59" s="126" t="s">
        <v>5</v>
      </c>
      <c r="CL59" s="126" t="s">
        <v>19</v>
      </c>
      <c r="CM59" s="126" t="s">
        <v>80</v>
      </c>
    </row>
    <row r="60" s="4" customFormat="1" ht="16.5" customHeight="1">
      <c r="A60" s="127" t="s">
        <v>81</v>
      </c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83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'02.01 - Stavební část'!J32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84</v>
      </c>
      <c r="AR60" s="68"/>
      <c r="AS60" s="132">
        <v>0</v>
      </c>
      <c r="AT60" s="133">
        <f>ROUND(SUM(AV60:AW60),2)</f>
        <v>0</v>
      </c>
      <c r="AU60" s="134">
        <f>'02.01 - Stavební část'!P104</f>
        <v>0</v>
      </c>
      <c r="AV60" s="133">
        <f>'02.01 - Stavební část'!J35</f>
        <v>0</v>
      </c>
      <c r="AW60" s="133">
        <f>'02.01 - Stavební část'!J36</f>
        <v>0</v>
      </c>
      <c r="AX60" s="133">
        <f>'02.01 - Stavební část'!J37</f>
        <v>0</v>
      </c>
      <c r="AY60" s="133">
        <f>'02.01 - Stavební část'!J38</f>
        <v>0</v>
      </c>
      <c r="AZ60" s="133">
        <f>'02.01 - Stavební část'!F35</f>
        <v>0</v>
      </c>
      <c r="BA60" s="133">
        <f>'02.01 - Stavební část'!F36</f>
        <v>0</v>
      </c>
      <c r="BB60" s="133">
        <f>'02.01 - Stavební část'!F37</f>
        <v>0</v>
      </c>
      <c r="BC60" s="133">
        <f>'02.01 - Stavební část'!F38</f>
        <v>0</v>
      </c>
      <c r="BD60" s="135">
        <f>'02.01 - Stavební část'!F39</f>
        <v>0</v>
      </c>
      <c r="BE60" s="4"/>
      <c r="BT60" s="136" t="s">
        <v>80</v>
      </c>
      <c r="BV60" s="136" t="s">
        <v>73</v>
      </c>
      <c r="BW60" s="136" t="s">
        <v>96</v>
      </c>
      <c r="BX60" s="136" t="s">
        <v>94</v>
      </c>
      <c r="CL60" s="136" t="s">
        <v>19</v>
      </c>
    </row>
    <row r="61" s="4" customFormat="1" ht="16.5" customHeight="1">
      <c r="A61" s="127" t="s">
        <v>81</v>
      </c>
      <c r="B61" s="66"/>
      <c r="C61" s="128"/>
      <c r="D61" s="128"/>
      <c r="E61" s="129" t="s">
        <v>97</v>
      </c>
      <c r="F61" s="129"/>
      <c r="G61" s="129"/>
      <c r="H61" s="129"/>
      <c r="I61" s="129"/>
      <c r="J61" s="128"/>
      <c r="K61" s="129" t="s">
        <v>98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'02.02 - Dodávka a montáž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84</v>
      </c>
      <c r="AR61" s="68"/>
      <c r="AS61" s="132">
        <v>0</v>
      </c>
      <c r="AT61" s="133">
        <f>ROUND(SUM(AV61:AW61),2)</f>
        <v>0</v>
      </c>
      <c r="AU61" s="134">
        <f>'02.02 - Dodávka a montáž ...'!P88</f>
        <v>0</v>
      </c>
      <c r="AV61" s="133">
        <f>'02.02 - Dodávka a montáž ...'!J35</f>
        <v>0</v>
      </c>
      <c r="AW61" s="133">
        <f>'02.02 - Dodávka a montáž ...'!J36</f>
        <v>0</v>
      </c>
      <c r="AX61" s="133">
        <f>'02.02 - Dodávka a montáž ...'!J37</f>
        <v>0</v>
      </c>
      <c r="AY61" s="133">
        <f>'02.02 - Dodávka a montáž ...'!J38</f>
        <v>0</v>
      </c>
      <c r="AZ61" s="133">
        <f>'02.02 - Dodávka a montáž ...'!F35</f>
        <v>0</v>
      </c>
      <c r="BA61" s="133">
        <f>'02.02 - Dodávka a montáž ...'!F36</f>
        <v>0</v>
      </c>
      <c r="BB61" s="133">
        <f>'02.02 - Dodávka a montáž ...'!F37</f>
        <v>0</v>
      </c>
      <c r="BC61" s="133">
        <f>'02.02 - Dodávka a montáž ...'!F38</f>
        <v>0</v>
      </c>
      <c r="BD61" s="135">
        <f>'02.02 - Dodávka a montáž ...'!F39</f>
        <v>0</v>
      </c>
      <c r="BE61" s="4"/>
      <c r="BT61" s="136" t="s">
        <v>80</v>
      </c>
      <c r="BV61" s="136" t="s">
        <v>73</v>
      </c>
      <c r="BW61" s="136" t="s">
        <v>99</v>
      </c>
      <c r="BX61" s="136" t="s">
        <v>94</v>
      </c>
      <c r="CL61" s="136" t="s">
        <v>19</v>
      </c>
    </row>
    <row r="62" s="4" customFormat="1" ht="16.5" customHeight="1">
      <c r="A62" s="127" t="s">
        <v>81</v>
      </c>
      <c r="B62" s="66"/>
      <c r="C62" s="128"/>
      <c r="D62" s="128"/>
      <c r="E62" s="129" t="s">
        <v>100</v>
      </c>
      <c r="F62" s="129"/>
      <c r="G62" s="129"/>
      <c r="H62" s="129"/>
      <c r="I62" s="129"/>
      <c r="J62" s="128"/>
      <c r="K62" s="129" t="s">
        <v>90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'02.03 - Vedlejší a ostatn...'!J32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84</v>
      </c>
      <c r="AR62" s="68"/>
      <c r="AS62" s="132">
        <v>0</v>
      </c>
      <c r="AT62" s="133">
        <f>ROUND(SUM(AV62:AW62),2)</f>
        <v>0</v>
      </c>
      <c r="AU62" s="134">
        <f>'02.03 - Vedlejší a ostatn...'!P89</f>
        <v>0</v>
      </c>
      <c r="AV62" s="133">
        <f>'02.03 - Vedlejší a ostatn...'!J35</f>
        <v>0</v>
      </c>
      <c r="AW62" s="133">
        <f>'02.03 - Vedlejší a ostatn...'!J36</f>
        <v>0</v>
      </c>
      <c r="AX62" s="133">
        <f>'02.03 - Vedlejší a ostatn...'!J37</f>
        <v>0</v>
      </c>
      <c r="AY62" s="133">
        <f>'02.03 - Vedlejší a ostatn...'!J38</f>
        <v>0</v>
      </c>
      <c r="AZ62" s="133">
        <f>'02.03 - Vedlejší a ostatn...'!F35</f>
        <v>0</v>
      </c>
      <c r="BA62" s="133">
        <f>'02.03 - Vedlejší a ostatn...'!F36</f>
        <v>0</v>
      </c>
      <c r="BB62" s="133">
        <f>'02.03 - Vedlejší a ostatn...'!F37</f>
        <v>0</v>
      </c>
      <c r="BC62" s="133">
        <f>'02.03 - Vedlejší a ostatn...'!F38</f>
        <v>0</v>
      </c>
      <c r="BD62" s="135">
        <f>'02.03 - Vedlejší a ostatn...'!F39</f>
        <v>0</v>
      </c>
      <c r="BE62" s="4"/>
      <c r="BT62" s="136" t="s">
        <v>80</v>
      </c>
      <c r="BV62" s="136" t="s">
        <v>73</v>
      </c>
      <c r="BW62" s="136" t="s">
        <v>101</v>
      </c>
      <c r="BX62" s="136" t="s">
        <v>94</v>
      </c>
      <c r="CL62" s="136" t="s">
        <v>19</v>
      </c>
    </row>
    <row r="63" s="7" customFormat="1" ht="16.5" customHeight="1">
      <c r="A63" s="7"/>
      <c r="B63" s="114"/>
      <c r="C63" s="115"/>
      <c r="D63" s="116" t="s">
        <v>102</v>
      </c>
      <c r="E63" s="116"/>
      <c r="F63" s="116"/>
      <c r="G63" s="116"/>
      <c r="H63" s="116"/>
      <c r="I63" s="117"/>
      <c r="J63" s="116" t="s">
        <v>103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ROUND(SUM(AG64:AG65),2)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77</v>
      </c>
      <c r="AR63" s="121"/>
      <c r="AS63" s="122">
        <f>ROUND(SUM(AS64:AS65),2)</f>
        <v>0</v>
      </c>
      <c r="AT63" s="123">
        <f>ROUND(SUM(AV63:AW63),2)</f>
        <v>0</v>
      </c>
      <c r="AU63" s="124">
        <f>ROUND(SUM(AU64:AU65),5)</f>
        <v>0</v>
      </c>
      <c r="AV63" s="123">
        <f>ROUND(AZ63*L29,2)</f>
        <v>0</v>
      </c>
      <c r="AW63" s="123">
        <f>ROUND(BA63*L30,2)</f>
        <v>0</v>
      </c>
      <c r="AX63" s="123">
        <f>ROUND(BB63*L29,2)</f>
        <v>0</v>
      </c>
      <c r="AY63" s="123">
        <f>ROUND(BC63*L30,2)</f>
        <v>0</v>
      </c>
      <c r="AZ63" s="123">
        <f>ROUND(SUM(AZ64:AZ65),2)</f>
        <v>0</v>
      </c>
      <c r="BA63" s="123">
        <f>ROUND(SUM(BA64:BA65),2)</f>
        <v>0</v>
      </c>
      <c r="BB63" s="123">
        <f>ROUND(SUM(BB64:BB65),2)</f>
        <v>0</v>
      </c>
      <c r="BC63" s="123">
        <f>ROUND(SUM(BC64:BC65),2)</f>
        <v>0</v>
      </c>
      <c r="BD63" s="125">
        <f>ROUND(SUM(BD64:BD65),2)</f>
        <v>0</v>
      </c>
      <c r="BE63" s="7"/>
      <c r="BS63" s="126" t="s">
        <v>70</v>
      </c>
      <c r="BT63" s="126" t="s">
        <v>78</v>
      </c>
      <c r="BU63" s="126" t="s">
        <v>72</v>
      </c>
      <c r="BV63" s="126" t="s">
        <v>73</v>
      </c>
      <c r="BW63" s="126" t="s">
        <v>104</v>
      </c>
      <c r="BX63" s="126" t="s">
        <v>5</v>
      </c>
      <c r="CL63" s="126" t="s">
        <v>19</v>
      </c>
      <c r="CM63" s="126" t="s">
        <v>80</v>
      </c>
    </row>
    <row r="64" s="4" customFormat="1" ht="16.5" customHeight="1">
      <c r="A64" s="127" t="s">
        <v>81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83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'03.01 - Stavební část'!J32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84</v>
      </c>
      <c r="AR64" s="68"/>
      <c r="AS64" s="132">
        <v>0</v>
      </c>
      <c r="AT64" s="133">
        <f>ROUND(SUM(AV64:AW64),2)</f>
        <v>0</v>
      </c>
      <c r="AU64" s="134">
        <f>'03.01 - Stavební část'!P96</f>
        <v>0</v>
      </c>
      <c r="AV64" s="133">
        <f>'03.01 - Stavební část'!J35</f>
        <v>0</v>
      </c>
      <c r="AW64" s="133">
        <f>'03.01 - Stavební část'!J36</f>
        <v>0</v>
      </c>
      <c r="AX64" s="133">
        <f>'03.01 - Stavební část'!J37</f>
        <v>0</v>
      </c>
      <c r="AY64" s="133">
        <f>'03.01 - Stavební část'!J38</f>
        <v>0</v>
      </c>
      <c r="AZ64" s="133">
        <f>'03.01 - Stavební část'!F35</f>
        <v>0</v>
      </c>
      <c r="BA64" s="133">
        <f>'03.01 - Stavební část'!F36</f>
        <v>0</v>
      </c>
      <c r="BB64" s="133">
        <f>'03.01 - Stavební část'!F37</f>
        <v>0</v>
      </c>
      <c r="BC64" s="133">
        <f>'03.01 - Stavební část'!F38</f>
        <v>0</v>
      </c>
      <c r="BD64" s="135">
        <f>'03.01 - Stavební část'!F39</f>
        <v>0</v>
      </c>
      <c r="BE64" s="4"/>
      <c r="BT64" s="136" t="s">
        <v>80</v>
      </c>
      <c r="BV64" s="136" t="s">
        <v>73</v>
      </c>
      <c r="BW64" s="136" t="s">
        <v>106</v>
      </c>
      <c r="BX64" s="136" t="s">
        <v>104</v>
      </c>
      <c r="CL64" s="136" t="s">
        <v>19</v>
      </c>
    </row>
    <row r="65" s="4" customFormat="1" ht="16.5" customHeight="1">
      <c r="A65" s="127" t="s">
        <v>81</v>
      </c>
      <c r="B65" s="66"/>
      <c r="C65" s="128"/>
      <c r="D65" s="128"/>
      <c r="E65" s="129" t="s">
        <v>107</v>
      </c>
      <c r="F65" s="129"/>
      <c r="G65" s="129"/>
      <c r="H65" s="129"/>
      <c r="I65" s="129"/>
      <c r="J65" s="128"/>
      <c r="K65" s="129" t="s">
        <v>90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'03.02 - Vedlejší a ostatn...'!J32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84</v>
      </c>
      <c r="AR65" s="68"/>
      <c r="AS65" s="137">
        <v>0</v>
      </c>
      <c r="AT65" s="138">
        <f>ROUND(SUM(AV65:AW65),2)</f>
        <v>0</v>
      </c>
      <c r="AU65" s="139">
        <f>'03.02 - Vedlejší a ostatn...'!P88</f>
        <v>0</v>
      </c>
      <c r="AV65" s="138">
        <f>'03.02 - Vedlejší a ostatn...'!J35</f>
        <v>0</v>
      </c>
      <c r="AW65" s="138">
        <f>'03.02 - Vedlejší a ostatn...'!J36</f>
        <v>0</v>
      </c>
      <c r="AX65" s="138">
        <f>'03.02 - Vedlejší a ostatn...'!J37</f>
        <v>0</v>
      </c>
      <c r="AY65" s="138">
        <f>'03.02 - Vedlejší a ostatn...'!J38</f>
        <v>0</v>
      </c>
      <c r="AZ65" s="138">
        <f>'03.02 - Vedlejší a ostatn...'!F35</f>
        <v>0</v>
      </c>
      <c r="BA65" s="138">
        <f>'03.02 - Vedlejší a ostatn...'!F36</f>
        <v>0</v>
      </c>
      <c r="BB65" s="138">
        <f>'03.02 - Vedlejší a ostatn...'!F37</f>
        <v>0</v>
      </c>
      <c r="BC65" s="138">
        <f>'03.02 - Vedlejší a ostatn...'!F38</f>
        <v>0</v>
      </c>
      <c r="BD65" s="140">
        <f>'03.02 - Vedlejší a ostatn...'!F39</f>
        <v>0</v>
      </c>
      <c r="BE65" s="4"/>
      <c r="BT65" s="136" t="s">
        <v>80</v>
      </c>
      <c r="BV65" s="136" t="s">
        <v>73</v>
      </c>
      <c r="BW65" s="136" t="s">
        <v>108</v>
      </c>
      <c r="BX65" s="136" t="s">
        <v>104</v>
      </c>
      <c r="CL65" s="136" t="s">
        <v>19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OoiUKNc1+pUPVtXyF+X4HVKItD6XKldwtDscuIsfnsEEnZCB73zlrUhM6PYH4fMik+WlTO4jxvFMVMEF/DiNEw==" hashValue="cN/Uw8pLxyAhVqFEGBO495dfeirzdMFbdiZ8T3TSJf/2BvAVbOJGNKlNdFrKKl4lKCNPxBSC/B0cTiAdyV2t4A==" algorithmName="SHA-512" password="CC35"/>
  <mergeCells count="82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54:AP54"/>
  </mergeCells>
  <hyperlinks>
    <hyperlink ref="A56" location="'01.01 - Stavební část'!C2" display="/"/>
    <hyperlink ref="A57" location="'01.02 - Gastro vybavení'!C2" display="/"/>
    <hyperlink ref="A58" location="'01.03 - Vedlejší a ostatn...'!C2" display="/"/>
    <hyperlink ref="A60" location="'02.01 - Stavební část'!C2" display="/"/>
    <hyperlink ref="A61" location="'02.02 - Dodávka a montáž ...'!C2" display="/"/>
    <hyperlink ref="A62" location="'02.03 - Vedlejší a ostatn...'!C2" display="/"/>
    <hyperlink ref="A64" location="'03.01 - Stavební část'!C2" display="/"/>
    <hyperlink ref="A65" location="'03.02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111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ROUND((SUM(BE98:BE402)),  2)</f>
        <v>0</v>
      </c>
      <c r="G35" s="41"/>
      <c r="H35" s="41"/>
      <c r="I35" s="160">
        <v>0.20999999999999999</v>
      </c>
      <c r="J35" s="159">
        <f>ROUND(((SUM(BE98:BE402))*I35),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ROUND((SUM(BF98:BF402)),  2)</f>
        <v>0</v>
      </c>
      <c r="G36" s="41"/>
      <c r="H36" s="41"/>
      <c r="I36" s="160">
        <v>0.12</v>
      </c>
      <c r="J36" s="159">
        <f>ROUND(((SUM(BF98:BF402))*I36),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ROUND((SUM(BG98:BG402)),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ROUND((SUM(BH98:BH402)),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ROUND((SUM(BI98:BI402)),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01.01 -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120</v>
      </c>
      <c r="E66" s="185"/>
      <c r="F66" s="185"/>
      <c r="G66" s="185"/>
      <c r="H66" s="185"/>
      <c r="I66" s="185"/>
      <c r="J66" s="186">
        <f>J120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121</v>
      </c>
      <c r="E67" s="185"/>
      <c r="F67" s="185"/>
      <c r="G67" s="185"/>
      <c r="H67" s="185"/>
      <c r="I67" s="185"/>
      <c r="J67" s="186">
        <f>J127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122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123</v>
      </c>
      <c r="E69" s="180"/>
      <c r="F69" s="180"/>
      <c r="G69" s="180"/>
      <c r="H69" s="180"/>
      <c r="I69" s="180"/>
      <c r="J69" s="181">
        <f>J149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124</v>
      </c>
      <c r="E70" s="185"/>
      <c r="F70" s="185"/>
      <c r="G70" s="185"/>
      <c r="H70" s="185"/>
      <c r="I70" s="185"/>
      <c r="J70" s="186">
        <f>J150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125</v>
      </c>
      <c r="E71" s="185"/>
      <c r="F71" s="185"/>
      <c r="G71" s="185"/>
      <c r="H71" s="185"/>
      <c r="I71" s="185"/>
      <c r="J71" s="186">
        <f>J190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126</v>
      </c>
      <c r="E72" s="185"/>
      <c r="F72" s="185"/>
      <c r="G72" s="185"/>
      <c r="H72" s="185"/>
      <c r="I72" s="185"/>
      <c r="J72" s="186">
        <f>J221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127</v>
      </c>
      <c r="E73" s="185"/>
      <c r="F73" s="185"/>
      <c r="G73" s="185"/>
      <c r="H73" s="185"/>
      <c r="I73" s="185"/>
      <c r="J73" s="186">
        <f>J248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128</v>
      </c>
      <c r="E74" s="185"/>
      <c r="F74" s="185"/>
      <c r="G74" s="185"/>
      <c r="H74" s="185"/>
      <c r="I74" s="185"/>
      <c r="J74" s="186">
        <f>J291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129</v>
      </c>
      <c r="E75" s="185"/>
      <c r="F75" s="185"/>
      <c r="G75" s="185"/>
      <c r="H75" s="185"/>
      <c r="I75" s="185"/>
      <c r="J75" s="186">
        <f>J346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130</v>
      </c>
      <c r="E76" s="180"/>
      <c r="F76" s="180"/>
      <c r="G76" s="180"/>
      <c r="H76" s="180"/>
      <c r="I76" s="180"/>
      <c r="J76" s="181">
        <f>J386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131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6.25" customHeight="1">
      <c r="A86" s="41"/>
      <c r="B86" s="42"/>
      <c r="C86" s="43"/>
      <c r="D86" s="43"/>
      <c r="E86" s="172" t="str">
        <f>E7</f>
        <v>Modernizace kuchyně, restaurace, sálu volnočasových aktivit, chodeb a částí exteriéru objektu vinařství Sádek, Kojetice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111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112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01.01 - Stavební část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>Kojetice 169, 675 23, Kojetice na Moravě</v>
      </c>
      <c r="G92" s="43"/>
      <c r="H92" s="43"/>
      <c r="I92" s="35" t="s">
        <v>23</v>
      </c>
      <c r="J92" s="75" t="str">
        <f>IF(J14="","",J14)</f>
        <v>27. 12. 2024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>Česká zemědělská univerzita v Praze</v>
      </c>
      <c r="G94" s="43"/>
      <c r="H94" s="43"/>
      <c r="I94" s="35" t="s">
        <v>31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IF(E20="","",E20)</f>
        <v>Vyplň údaj</v>
      </c>
      <c r="G95" s="43"/>
      <c r="H95" s="43"/>
      <c r="I95" s="35" t="s">
        <v>34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132</v>
      </c>
      <c r="D97" s="191" t="s">
        <v>56</v>
      </c>
      <c r="E97" s="191" t="s">
        <v>52</v>
      </c>
      <c r="F97" s="191" t="s">
        <v>53</v>
      </c>
      <c r="G97" s="191" t="s">
        <v>133</v>
      </c>
      <c r="H97" s="191" t="s">
        <v>134</v>
      </c>
      <c r="I97" s="191" t="s">
        <v>135</v>
      </c>
      <c r="J97" s="191" t="s">
        <v>116</v>
      </c>
      <c r="K97" s="192" t="s">
        <v>136</v>
      </c>
      <c r="L97" s="193"/>
      <c r="M97" s="95" t="s">
        <v>19</v>
      </c>
      <c r="N97" s="96" t="s">
        <v>41</v>
      </c>
      <c r="O97" s="96" t="s">
        <v>137</v>
      </c>
      <c r="P97" s="96" t="s">
        <v>138</v>
      </c>
      <c r="Q97" s="96" t="s">
        <v>139</v>
      </c>
      <c r="R97" s="96" t="s">
        <v>140</v>
      </c>
      <c r="S97" s="96" t="s">
        <v>141</v>
      </c>
      <c r="T97" s="97" t="s">
        <v>142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143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P99+P149+P386</f>
        <v>0</v>
      </c>
      <c r="Q98" s="99"/>
      <c r="R98" s="196">
        <f>R99+R149+R386</f>
        <v>11.164032049999999</v>
      </c>
      <c r="S98" s="99"/>
      <c r="T98" s="197">
        <f>T99+T149+T386</f>
        <v>15.735971750000001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70</v>
      </c>
      <c r="AU98" s="20" t="s">
        <v>117</v>
      </c>
      <c r="BK98" s="198">
        <f>BK99+BK149+BK386</f>
        <v>0</v>
      </c>
    </row>
    <row r="99" s="12" customFormat="1" ht="25.92" customHeight="1">
      <c r="A99" s="12"/>
      <c r="B99" s="199"/>
      <c r="C99" s="200"/>
      <c r="D99" s="201" t="s">
        <v>70</v>
      </c>
      <c r="E99" s="202" t="s">
        <v>144</v>
      </c>
      <c r="F99" s="202" t="s">
        <v>145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P100+P120+P127+P145</f>
        <v>0</v>
      </c>
      <c r="Q99" s="207"/>
      <c r="R99" s="208">
        <f>R100+R120+R127+R145</f>
        <v>2.6708893000000002</v>
      </c>
      <c r="S99" s="207"/>
      <c r="T99" s="209">
        <f>T100+T120+T127+T145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78</v>
      </c>
      <c r="AT99" s="211" t="s">
        <v>70</v>
      </c>
      <c r="AU99" s="211" t="s">
        <v>71</v>
      </c>
      <c r="AY99" s="210" t="s">
        <v>146</v>
      </c>
      <c r="BK99" s="212">
        <f>BK100+BK120+BK127+BK145</f>
        <v>0</v>
      </c>
    </row>
    <row r="100" s="12" customFormat="1" ht="22.8" customHeight="1">
      <c r="A100" s="12"/>
      <c r="B100" s="199"/>
      <c r="C100" s="200"/>
      <c r="D100" s="201" t="s">
        <v>70</v>
      </c>
      <c r="E100" s="213" t="s">
        <v>147</v>
      </c>
      <c r="F100" s="213" t="s">
        <v>148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SUM(P101:P119)</f>
        <v>0</v>
      </c>
      <c r="Q100" s="207"/>
      <c r="R100" s="208">
        <f>SUM(R101:R119)</f>
        <v>2.6668093000000002</v>
      </c>
      <c r="S100" s="207"/>
      <c r="T100" s="209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78</v>
      </c>
      <c r="AT100" s="211" t="s">
        <v>70</v>
      </c>
      <c r="AU100" s="211" t="s">
        <v>78</v>
      </c>
      <c r="AY100" s="210" t="s">
        <v>146</v>
      </c>
      <c r="BK100" s="212">
        <f>SUM(BK101:BK119)</f>
        <v>0</v>
      </c>
    </row>
    <row r="101" s="2" customFormat="1" ht="24.15" customHeight="1">
      <c r="A101" s="41"/>
      <c r="B101" s="42"/>
      <c r="C101" s="215" t="s">
        <v>78</v>
      </c>
      <c r="D101" s="215" t="s">
        <v>149</v>
      </c>
      <c r="E101" s="216" t="s">
        <v>150</v>
      </c>
      <c r="F101" s="217" t="s">
        <v>151</v>
      </c>
      <c r="G101" s="218" t="s">
        <v>152</v>
      </c>
      <c r="H101" s="219">
        <v>100.73</v>
      </c>
      <c r="I101" s="220"/>
      <c r="J101" s="221">
        <f>ROUND(I101*H101,2)</f>
        <v>0</v>
      </c>
      <c r="K101" s="217" t="s">
        <v>153</v>
      </c>
      <c r="L101" s="47"/>
      <c r="M101" s="222" t="s">
        <v>19</v>
      </c>
      <c r="N101" s="223" t="s">
        <v>42</v>
      </c>
      <c r="O101" s="87"/>
      <c r="P101" s="224">
        <f>O101*H101</f>
        <v>0</v>
      </c>
      <c r="Q101" s="224">
        <v>0.00025999999999999998</v>
      </c>
      <c r="R101" s="224">
        <f>Q101*H101</f>
        <v>0.026189799999999999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154</v>
      </c>
      <c r="AT101" s="226" t="s">
        <v>149</v>
      </c>
      <c r="AU101" s="226" t="s">
        <v>80</v>
      </c>
      <c r="AY101" s="20" t="s">
        <v>146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78</v>
      </c>
      <c r="BK101" s="227">
        <f>ROUND(I101*H101,2)</f>
        <v>0</v>
      </c>
      <c r="BL101" s="20" t="s">
        <v>154</v>
      </c>
      <c r="BM101" s="226" t="s">
        <v>155</v>
      </c>
    </row>
    <row r="102" s="2" customFormat="1">
      <c r="A102" s="41"/>
      <c r="B102" s="42"/>
      <c r="C102" s="43"/>
      <c r="D102" s="228" t="s">
        <v>156</v>
      </c>
      <c r="E102" s="43"/>
      <c r="F102" s="229" t="s">
        <v>157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156</v>
      </c>
      <c r="AU102" s="20" t="s">
        <v>80</v>
      </c>
    </row>
    <row r="103" s="2" customFormat="1">
      <c r="A103" s="41"/>
      <c r="B103" s="42"/>
      <c r="C103" s="43"/>
      <c r="D103" s="233" t="s">
        <v>158</v>
      </c>
      <c r="E103" s="43"/>
      <c r="F103" s="234" t="s">
        <v>159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80</v>
      </c>
    </row>
    <row r="104" s="13" customFormat="1">
      <c r="A104" s="13"/>
      <c r="B104" s="235"/>
      <c r="C104" s="236"/>
      <c r="D104" s="228" t="s">
        <v>160</v>
      </c>
      <c r="E104" s="237" t="s">
        <v>19</v>
      </c>
      <c r="F104" s="238" t="s">
        <v>161</v>
      </c>
      <c r="G104" s="236"/>
      <c r="H104" s="239">
        <v>69.030000000000001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160</v>
      </c>
      <c r="AU104" s="245" t="s">
        <v>80</v>
      </c>
      <c r="AV104" s="13" t="s">
        <v>80</v>
      </c>
      <c r="AW104" s="13" t="s">
        <v>33</v>
      </c>
      <c r="AX104" s="13" t="s">
        <v>71</v>
      </c>
      <c r="AY104" s="245" t="s">
        <v>146</v>
      </c>
    </row>
    <row r="105" s="13" customFormat="1">
      <c r="A105" s="13"/>
      <c r="B105" s="235"/>
      <c r="C105" s="236"/>
      <c r="D105" s="228" t="s">
        <v>160</v>
      </c>
      <c r="E105" s="237" t="s">
        <v>19</v>
      </c>
      <c r="F105" s="238" t="s">
        <v>162</v>
      </c>
      <c r="G105" s="236"/>
      <c r="H105" s="239">
        <v>31.699999999999999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160</v>
      </c>
      <c r="AU105" s="245" t="s">
        <v>80</v>
      </c>
      <c r="AV105" s="13" t="s">
        <v>80</v>
      </c>
      <c r="AW105" s="13" t="s">
        <v>33</v>
      </c>
      <c r="AX105" s="13" t="s">
        <v>71</v>
      </c>
      <c r="AY105" s="245" t="s">
        <v>146</v>
      </c>
    </row>
    <row r="106" s="14" customFormat="1">
      <c r="A106" s="14"/>
      <c r="B106" s="246"/>
      <c r="C106" s="247"/>
      <c r="D106" s="228" t="s">
        <v>160</v>
      </c>
      <c r="E106" s="248" t="s">
        <v>19</v>
      </c>
      <c r="F106" s="249" t="s">
        <v>163</v>
      </c>
      <c r="G106" s="247"/>
      <c r="H106" s="250">
        <v>100.73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160</v>
      </c>
      <c r="AU106" s="256" t="s">
        <v>80</v>
      </c>
      <c r="AV106" s="14" t="s">
        <v>154</v>
      </c>
      <c r="AW106" s="14" t="s">
        <v>33</v>
      </c>
      <c r="AX106" s="14" t="s">
        <v>78</v>
      </c>
      <c r="AY106" s="256" t="s">
        <v>146</v>
      </c>
    </row>
    <row r="107" s="2" customFormat="1" ht="24.15" customHeight="1">
      <c r="A107" s="41"/>
      <c r="B107" s="42"/>
      <c r="C107" s="215" t="s">
        <v>80</v>
      </c>
      <c r="D107" s="215" t="s">
        <v>149</v>
      </c>
      <c r="E107" s="216" t="s">
        <v>164</v>
      </c>
      <c r="F107" s="217" t="s">
        <v>165</v>
      </c>
      <c r="G107" s="218" t="s">
        <v>152</v>
      </c>
      <c r="H107" s="219">
        <v>69.030000000000001</v>
      </c>
      <c r="I107" s="220"/>
      <c r="J107" s="221">
        <f>ROUND(I107*H107,2)</f>
        <v>0</v>
      </c>
      <c r="K107" s="217" t="s">
        <v>153</v>
      </c>
      <c r="L107" s="47"/>
      <c r="M107" s="222" t="s">
        <v>19</v>
      </c>
      <c r="N107" s="223" t="s">
        <v>42</v>
      </c>
      <c r="O107" s="87"/>
      <c r="P107" s="224">
        <f>O107*H107</f>
        <v>0</v>
      </c>
      <c r="Q107" s="224">
        <v>0.01575</v>
      </c>
      <c r="R107" s="224">
        <f>Q107*H107</f>
        <v>1.0872225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154</v>
      </c>
      <c r="AT107" s="226" t="s">
        <v>149</v>
      </c>
      <c r="AU107" s="226" t="s">
        <v>80</v>
      </c>
      <c r="AY107" s="20" t="s">
        <v>146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78</v>
      </c>
      <c r="BK107" s="227">
        <f>ROUND(I107*H107,2)</f>
        <v>0</v>
      </c>
      <c r="BL107" s="20" t="s">
        <v>154</v>
      </c>
      <c r="BM107" s="226" t="s">
        <v>166</v>
      </c>
    </row>
    <row r="108" s="2" customFormat="1">
      <c r="A108" s="41"/>
      <c r="B108" s="42"/>
      <c r="C108" s="43"/>
      <c r="D108" s="228" t="s">
        <v>156</v>
      </c>
      <c r="E108" s="43"/>
      <c r="F108" s="229" t="s">
        <v>167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156</v>
      </c>
      <c r="AU108" s="20" t="s">
        <v>80</v>
      </c>
    </row>
    <row r="109" s="2" customFormat="1">
      <c r="A109" s="41"/>
      <c r="B109" s="42"/>
      <c r="C109" s="43"/>
      <c r="D109" s="233" t="s">
        <v>158</v>
      </c>
      <c r="E109" s="43"/>
      <c r="F109" s="234" t="s">
        <v>168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80</v>
      </c>
    </row>
    <row r="110" s="13" customFormat="1">
      <c r="A110" s="13"/>
      <c r="B110" s="235"/>
      <c r="C110" s="236"/>
      <c r="D110" s="228" t="s">
        <v>160</v>
      </c>
      <c r="E110" s="237" t="s">
        <v>19</v>
      </c>
      <c r="F110" s="238" t="s">
        <v>161</v>
      </c>
      <c r="G110" s="236"/>
      <c r="H110" s="239">
        <v>69.030000000000001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160</v>
      </c>
      <c r="AU110" s="245" t="s">
        <v>80</v>
      </c>
      <c r="AV110" s="13" t="s">
        <v>80</v>
      </c>
      <c r="AW110" s="13" t="s">
        <v>33</v>
      </c>
      <c r="AX110" s="13" t="s">
        <v>71</v>
      </c>
      <c r="AY110" s="245" t="s">
        <v>146</v>
      </c>
    </row>
    <row r="111" s="14" customFormat="1">
      <c r="A111" s="14"/>
      <c r="B111" s="246"/>
      <c r="C111" s="247"/>
      <c r="D111" s="228" t="s">
        <v>160</v>
      </c>
      <c r="E111" s="248" t="s">
        <v>19</v>
      </c>
      <c r="F111" s="249" t="s">
        <v>163</v>
      </c>
      <c r="G111" s="247"/>
      <c r="H111" s="250">
        <v>69.030000000000001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160</v>
      </c>
      <c r="AU111" s="256" t="s">
        <v>80</v>
      </c>
      <c r="AV111" s="14" t="s">
        <v>154</v>
      </c>
      <c r="AW111" s="14" t="s">
        <v>33</v>
      </c>
      <c r="AX111" s="14" t="s">
        <v>78</v>
      </c>
      <c r="AY111" s="256" t="s">
        <v>146</v>
      </c>
    </row>
    <row r="112" s="2" customFormat="1" ht="24.15" customHeight="1">
      <c r="A112" s="41"/>
      <c r="B112" s="42"/>
      <c r="C112" s="215" t="s">
        <v>169</v>
      </c>
      <c r="D112" s="215" t="s">
        <v>149</v>
      </c>
      <c r="E112" s="216" t="s">
        <v>170</v>
      </c>
      <c r="F112" s="217" t="s">
        <v>171</v>
      </c>
      <c r="G112" s="218" t="s">
        <v>152</v>
      </c>
      <c r="H112" s="219">
        <v>69.030000000000001</v>
      </c>
      <c r="I112" s="220"/>
      <c r="J112" s="221">
        <f>ROUND(I112*H112,2)</f>
        <v>0</v>
      </c>
      <c r="K112" s="217" t="s">
        <v>153</v>
      </c>
      <c r="L112" s="47"/>
      <c r="M112" s="222" t="s">
        <v>19</v>
      </c>
      <c r="N112" s="223" t="s">
        <v>42</v>
      </c>
      <c r="O112" s="87"/>
      <c r="P112" s="224">
        <f>O112*H112</f>
        <v>0</v>
      </c>
      <c r="Q112" s="224">
        <v>0.0079000000000000008</v>
      </c>
      <c r="R112" s="224">
        <f>Q112*H112</f>
        <v>0.54533700000000007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154</v>
      </c>
      <c r="AT112" s="226" t="s">
        <v>149</v>
      </c>
      <c r="AU112" s="226" t="s">
        <v>80</v>
      </c>
      <c r="AY112" s="20" t="s">
        <v>146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78</v>
      </c>
      <c r="BK112" s="227">
        <f>ROUND(I112*H112,2)</f>
        <v>0</v>
      </c>
      <c r="BL112" s="20" t="s">
        <v>154</v>
      </c>
      <c r="BM112" s="226" t="s">
        <v>172</v>
      </c>
    </row>
    <row r="113" s="2" customFormat="1">
      <c r="A113" s="41"/>
      <c r="B113" s="42"/>
      <c r="C113" s="43"/>
      <c r="D113" s="228" t="s">
        <v>156</v>
      </c>
      <c r="E113" s="43"/>
      <c r="F113" s="229" t="s">
        <v>173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156</v>
      </c>
      <c r="AU113" s="20" t="s">
        <v>80</v>
      </c>
    </row>
    <row r="114" s="2" customFormat="1">
      <c r="A114" s="41"/>
      <c r="B114" s="42"/>
      <c r="C114" s="43"/>
      <c r="D114" s="233" t="s">
        <v>158</v>
      </c>
      <c r="E114" s="43"/>
      <c r="F114" s="234" t="s">
        <v>174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80</v>
      </c>
    </row>
    <row r="115" s="2" customFormat="1" ht="44.25" customHeight="1">
      <c r="A115" s="41"/>
      <c r="B115" s="42"/>
      <c r="C115" s="215" t="s">
        <v>154</v>
      </c>
      <c r="D115" s="215" t="s">
        <v>149</v>
      </c>
      <c r="E115" s="216" t="s">
        <v>175</v>
      </c>
      <c r="F115" s="217" t="s">
        <v>176</v>
      </c>
      <c r="G115" s="218" t="s">
        <v>152</v>
      </c>
      <c r="H115" s="219">
        <v>31.699999999999999</v>
      </c>
      <c r="I115" s="220"/>
      <c r="J115" s="221">
        <f>ROUND(I115*H115,2)</f>
        <v>0</v>
      </c>
      <c r="K115" s="217" t="s">
        <v>153</v>
      </c>
      <c r="L115" s="47"/>
      <c r="M115" s="222" t="s">
        <v>19</v>
      </c>
      <c r="N115" s="223" t="s">
        <v>42</v>
      </c>
      <c r="O115" s="87"/>
      <c r="P115" s="224">
        <f>O115*H115</f>
        <v>0</v>
      </c>
      <c r="Q115" s="224">
        <v>0.031800000000000002</v>
      </c>
      <c r="R115" s="224">
        <f>Q115*H115</f>
        <v>1.00806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154</v>
      </c>
      <c r="AT115" s="226" t="s">
        <v>149</v>
      </c>
      <c r="AU115" s="226" t="s">
        <v>80</v>
      </c>
      <c r="AY115" s="20" t="s">
        <v>146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78</v>
      </c>
      <c r="BK115" s="227">
        <f>ROUND(I115*H115,2)</f>
        <v>0</v>
      </c>
      <c r="BL115" s="20" t="s">
        <v>154</v>
      </c>
      <c r="BM115" s="226" t="s">
        <v>177</v>
      </c>
    </row>
    <row r="116" s="2" customFormat="1">
      <c r="A116" s="41"/>
      <c r="B116" s="42"/>
      <c r="C116" s="43"/>
      <c r="D116" s="228" t="s">
        <v>156</v>
      </c>
      <c r="E116" s="43"/>
      <c r="F116" s="229" t="s">
        <v>178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156</v>
      </c>
      <c r="AU116" s="20" t="s">
        <v>80</v>
      </c>
    </row>
    <row r="117" s="2" customFormat="1">
      <c r="A117" s="41"/>
      <c r="B117" s="42"/>
      <c r="C117" s="43"/>
      <c r="D117" s="233" t="s">
        <v>158</v>
      </c>
      <c r="E117" s="43"/>
      <c r="F117" s="234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158</v>
      </c>
      <c r="AU117" s="20" t="s">
        <v>80</v>
      </c>
    </row>
    <row r="118" s="13" customFormat="1">
      <c r="A118" s="13"/>
      <c r="B118" s="235"/>
      <c r="C118" s="236"/>
      <c r="D118" s="228" t="s">
        <v>160</v>
      </c>
      <c r="E118" s="237" t="s">
        <v>19</v>
      </c>
      <c r="F118" s="238" t="s">
        <v>162</v>
      </c>
      <c r="G118" s="236"/>
      <c r="H118" s="239">
        <v>31.699999999999999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160</v>
      </c>
      <c r="AU118" s="245" t="s">
        <v>80</v>
      </c>
      <c r="AV118" s="13" t="s">
        <v>80</v>
      </c>
      <c r="AW118" s="13" t="s">
        <v>33</v>
      </c>
      <c r="AX118" s="13" t="s">
        <v>71</v>
      </c>
      <c r="AY118" s="245" t="s">
        <v>146</v>
      </c>
    </row>
    <row r="119" s="14" customFormat="1">
      <c r="A119" s="14"/>
      <c r="B119" s="246"/>
      <c r="C119" s="247"/>
      <c r="D119" s="228" t="s">
        <v>160</v>
      </c>
      <c r="E119" s="248" t="s">
        <v>19</v>
      </c>
      <c r="F119" s="249" t="s">
        <v>163</v>
      </c>
      <c r="G119" s="247"/>
      <c r="H119" s="250">
        <v>31.699999999999999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160</v>
      </c>
      <c r="AU119" s="256" t="s">
        <v>80</v>
      </c>
      <c r="AV119" s="14" t="s">
        <v>154</v>
      </c>
      <c r="AW119" s="14" t="s">
        <v>33</v>
      </c>
      <c r="AX119" s="14" t="s">
        <v>78</v>
      </c>
      <c r="AY119" s="256" t="s">
        <v>146</v>
      </c>
    </row>
    <row r="120" s="12" customFormat="1" ht="22.8" customHeight="1">
      <c r="A120" s="12"/>
      <c r="B120" s="199"/>
      <c r="C120" s="200"/>
      <c r="D120" s="201" t="s">
        <v>70</v>
      </c>
      <c r="E120" s="213" t="s">
        <v>180</v>
      </c>
      <c r="F120" s="213" t="s">
        <v>181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SUM(P121:P126)</f>
        <v>0</v>
      </c>
      <c r="Q120" s="207"/>
      <c r="R120" s="208">
        <f>SUM(R121:R126)</f>
        <v>0.0040799999999999994</v>
      </c>
      <c r="S120" s="207"/>
      <c r="T120" s="209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78</v>
      </c>
      <c r="AT120" s="211" t="s">
        <v>70</v>
      </c>
      <c r="AU120" s="211" t="s">
        <v>78</v>
      </c>
      <c r="AY120" s="210" t="s">
        <v>146</v>
      </c>
      <c r="BK120" s="212">
        <f>SUM(BK121:BK126)</f>
        <v>0</v>
      </c>
    </row>
    <row r="121" s="2" customFormat="1" ht="33" customHeight="1">
      <c r="A121" s="41"/>
      <c r="B121" s="42"/>
      <c r="C121" s="215" t="s">
        <v>182</v>
      </c>
      <c r="D121" s="215" t="s">
        <v>149</v>
      </c>
      <c r="E121" s="216" t="s">
        <v>183</v>
      </c>
      <c r="F121" s="217" t="s">
        <v>184</v>
      </c>
      <c r="G121" s="218" t="s">
        <v>152</v>
      </c>
      <c r="H121" s="219">
        <v>24</v>
      </c>
      <c r="I121" s="220"/>
      <c r="J121" s="221">
        <f>ROUND(I121*H121,2)</f>
        <v>0</v>
      </c>
      <c r="K121" s="217" t="s">
        <v>153</v>
      </c>
      <c r="L121" s="47"/>
      <c r="M121" s="222" t="s">
        <v>19</v>
      </c>
      <c r="N121" s="223" t="s">
        <v>42</v>
      </c>
      <c r="O121" s="87"/>
      <c r="P121" s="224">
        <f>O121*H121</f>
        <v>0</v>
      </c>
      <c r="Q121" s="224">
        <v>0.00012999999999999999</v>
      </c>
      <c r="R121" s="224">
        <f>Q121*H121</f>
        <v>0.0031199999999999995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154</v>
      </c>
      <c r="AT121" s="226" t="s">
        <v>149</v>
      </c>
      <c r="AU121" s="226" t="s">
        <v>80</v>
      </c>
      <c r="AY121" s="20" t="s">
        <v>146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78</v>
      </c>
      <c r="BK121" s="227">
        <f>ROUND(I121*H121,2)</f>
        <v>0</v>
      </c>
      <c r="BL121" s="20" t="s">
        <v>154</v>
      </c>
      <c r="BM121" s="226" t="s">
        <v>185</v>
      </c>
    </row>
    <row r="122" s="2" customFormat="1">
      <c r="A122" s="41"/>
      <c r="B122" s="42"/>
      <c r="C122" s="43"/>
      <c r="D122" s="228" t="s">
        <v>156</v>
      </c>
      <c r="E122" s="43"/>
      <c r="F122" s="229" t="s">
        <v>186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156</v>
      </c>
      <c r="AU122" s="20" t="s">
        <v>80</v>
      </c>
    </row>
    <row r="123" s="2" customFormat="1">
      <c r="A123" s="41"/>
      <c r="B123" s="42"/>
      <c r="C123" s="43"/>
      <c r="D123" s="233" t="s">
        <v>158</v>
      </c>
      <c r="E123" s="43"/>
      <c r="F123" s="234" t="s">
        <v>187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158</v>
      </c>
      <c r="AU123" s="20" t="s">
        <v>80</v>
      </c>
    </row>
    <row r="124" s="2" customFormat="1" ht="24.15" customHeight="1">
      <c r="A124" s="41"/>
      <c r="B124" s="42"/>
      <c r="C124" s="215" t="s">
        <v>147</v>
      </c>
      <c r="D124" s="215" t="s">
        <v>149</v>
      </c>
      <c r="E124" s="216" t="s">
        <v>188</v>
      </c>
      <c r="F124" s="217" t="s">
        <v>189</v>
      </c>
      <c r="G124" s="218" t="s">
        <v>152</v>
      </c>
      <c r="H124" s="219">
        <v>24</v>
      </c>
      <c r="I124" s="220"/>
      <c r="J124" s="221">
        <f>ROUND(I124*H124,2)</f>
        <v>0</v>
      </c>
      <c r="K124" s="217" t="s">
        <v>153</v>
      </c>
      <c r="L124" s="47"/>
      <c r="M124" s="222" t="s">
        <v>19</v>
      </c>
      <c r="N124" s="223" t="s">
        <v>42</v>
      </c>
      <c r="O124" s="87"/>
      <c r="P124" s="224">
        <f>O124*H124</f>
        <v>0</v>
      </c>
      <c r="Q124" s="224">
        <v>4.0000000000000003E-05</v>
      </c>
      <c r="R124" s="224">
        <f>Q124*H124</f>
        <v>0.00096000000000000013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154</v>
      </c>
      <c r="AT124" s="226" t="s">
        <v>149</v>
      </c>
      <c r="AU124" s="226" t="s">
        <v>80</v>
      </c>
      <c r="AY124" s="20" t="s">
        <v>146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78</v>
      </c>
      <c r="BK124" s="227">
        <f>ROUND(I124*H124,2)</f>
        <v>0</v>
      </c>
      <c r="BL124" s="20" t="s">
        <v>154</v>
      </c>
      <c r="BM124" s="226" t="s">
        <v>190</v>
      </c>
    </row>
    <row r="125" s="2" customFormat="1">
      <c r="A125" s="41"/>
      <c r="B125" s="42"/>
      <c r="C125" s="43"/>
      <c r="D125" s="228" t="s">
        <v>156</v>
      </c>
      <c r="E125" s="43"/>
      <c r="F125" s="229" t="s">
        <v>191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156</v>
      </c>
      <c r="AU125" s="20" t="s">
        <v>80</v>
      </c>
    </row>
    <row r="126" s="2" customFormat="1">
      <c r="A126" s="41"/>
      <c r="B126" s="42"/>
      <c r="C126" s="43"/>
      <c r="D126" s="233" t="s">
        <v>158</v>
      </c>
      <c r="E126" s="43"/>
      <c r="F126" s="234" t="s">
        <v>192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158</v>
      </c>
      <c r="AU126" s="20" t="s">
        <v>80</v>
      </c>
    </row>
    <row r="127" s="12" customFormat="1" ht="22.8" customHeight="1">
      <c r="A127" s="12"/>
      <c r="B127" s="199"/>
      <c r="C127" s="200"/>
      <c r="D127" s="201" t="s">
        <v>70</v>
      </c>
      <c r="E127" s="213" t="s">
        <v>193</v>
      </c>
      <c r="F127" s="213" t="s">
        <v>194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SUM(P128:P144)</f>
        <v>0</v>
      </c>
      <c r="Q127" s="207"/>
      <c r="R127" s="208">
        <f>SUM(R128:R144)</f>
        <v>0</v>
      </c>
      <c r="S127" s="207"/>
      <c r="T127" s="209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78</v>
      </c>
      <c r="AT127" s="211" t="s">
        <v>70</v>
      </c>
      <c r="AU127" s="211" t="s">
        <v>78</v>
      </c>
      <c r="AY127" s="210" t="s">
        <v>146</v>
      </c>
      <c r="BK127" s="212">
        <f>SUM(BK128:BK144)</f>
        <v>0</v>
      </c>
    </row>
    <row r="128" s="2" customFormat="1" ht="24.15" customHeight="1">
      <c r="A128" s="41"/>
      <c r="B128" s="42"/>
      <c r="C128" s="215" t="s">
        <v>195</v>
      </c>
      <c r="D128" s="215" t="s">
        <v>149</v>
      </c>
      <c r="E128" s="216" t="s">
        <v>196</v>
      </c>
      <c r="F128" s="217" t="s">
        <v>197</v>
      </c>
      <c r="G128" s="218" t="s">
        <v>198</v>
      </c>
      <c r="H128" s="219">
        <v>15.736000000000001</v>
      </c>
      <c r="I128" s="220"/>
      <c r="J128" s="221">
        <f>ROUND(I128*H128,2)</f>
        <v>0</v>
      </c>
      <c r="K128" s="217" t="s">
        <v>153</v>
      </c>
      <c r="L128" s="47"/>
      <c r="M128" s="222" t="s">
        <v>19</v>
      </c>
      <c r="N128" s="223" t="s">
        <v>42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154</v>
      </c>
      <c r="AT128" s="226" t="s">
        <v>149</v>
      </c>
      <c r="AU128" s="226" t="s">
        <v>80</v>
      </c>
      <c r="AY128" s="20" t="s">
        <v>146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78</v>
      </c>
      <c r="BK128" s="227">
        <f>ROUND(I128*H128,2)</f>
        <v>0</v>
      </c>
      <c r="BL128" s="20" t="s">
        <v>154</v>
      </c>
      <c r="BM128" s="226" t="s">
        <v>199</v>
      </c>
    </row>
    <row r="129" s="2" customFormat="1">
      <c r="A129" s="41"/>
      <c r="B129" s="42"/>
      <c r="C129" s="43"/>
      <c r="D129" s="228" t="s">
        <v>156</v>
      </c>
      <c r="E129" s="43"/>
      <c r="F129" s="229" t="s">
        <v>200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156</v>
      </c>
      <c r="AU129" s="20" t="s">
        <v>80</v>
      </c>
    </row>
    <row r="130" s="2" customFormat="1">
      <c r="A130" s="41"/>
      <c r="B130" s="42"/>
      <c r="C130" s="43"/>
      <c r="D130" s="233" t="s">
        <v>158</v>
      </c>
      <c r="E130" s="43"/>
      <c r="F130" s="234" t="s">
        <v>201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158</v>
      </c>
      <c r="AU130" s="20" t="s">
        <v>80</v>
      </c>
    </row>
    <row r="131" s="2" customFormat="1" ht="33" customHeight="1">
      <c r="A131" s="41"/>
      <c r="B131" s="42"/>
      <c r="C131" s="215" t="s">
        <v>202</v>
      </c>
      <c r="D131" s="215" t="s">
        <v>149</v>
      </c>
      <c r="E131" s="216" t="s">
        <v>203</v>
      </c>
      <c r="F131" s="217" t="s">
        <v>204</v>
      </c>
      <c r="G131" s="218" t="s">
        <v>198</v>
      </c>
      <c r="H131" s="219">
        <v>31.472000000000001</v>
      </c>
      <c r="I131" s="220"/>
      <c r="J131" s="221">
        <f>ROUND(I131*H131,2)</f>
        <v>0</v>
      </c>
      <c r="K131" s="217" t="s">
        <v>153</v>
      </c>
      <c r="L131" s="47"/>
      <c r="M131" s="222" t="s">
        <v>19</v>
      </c>
      <c r="N131" s="223" t="s">
        <v>42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154</v>
      </c>
      <c r="AT131" s="226" t="s">
        <v>149</v>
      </c>
      <c r="AU131" s="226" t="s">
        <v>80</v>
      </c>
      <c r="AY131" s="20" t="s">
        <v>146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78</v>
      </c>
      <c r="BK131" s="227">
        <f>ROUND(I131*H131,2)</f>
        <v>0</v>
      </c>
      <c r="BL131" s="20" t="s">
        <v>154</v>
      </c>
      <c r="BM131" s="226" t="s">
        <v>205</v>
      </c>
    </row>
    <row r="132" s="2" customFormat="1">
      <c r="A132" s="41"/>
      <c r="B132" s="42"/>
      <c r="C132" s="43"/>
      <c r="D132" s="228" t="s">
        <v>156</v>
      </c>
      <c r="E132" s="43"/>
      <c r="F132" s="229" t="s">
        <v>206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156</v>
      </c>
      <c r="AU132" s="20" t="s">
        <v>80</v>
      </c>
    </row>
    <row r="133" s="2" customFormat="1">
      <c r="A133" s="41"/>
      <c r="B133" s="42"/>
      <c r="C133" s="43"/>
      <c r="D133" s="233" t="s">
        <v>158</v>
      </c>
      <c r="E133" s="43"/>
      <c r="F133" s="234" t="s">
        <v>207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158</v>
      </c>
      <c r="AU133" s="20" t="s">
        <v>80</v>
      </c>
    </row>
    <row r="134" s="13" customFormat="1">
      <c r="A134" s="13"/>
      <c r="B134" s="235"/>
      <c r="C134" s="236"/>
      <c r="D134" s="228" t="s">
        <v>160</v>
      </c>
      <c r="E134" s="237" t="s">
        <v>19</v>
      </c>
      <c r="F134" s="238" t="s">
        <v>208</v>
      </c>
      <c r="G134" s="236"/>
      <c r="H134" s="239">
        <v>31.472000000000001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160</v>
      </c>
      <c r="AU134" s="245" t="s">
        <v>80</v>
      </c>
      <c r="AV134" s="13" t="s">
        <v>80</v>
      </c>
      <c r="AW134" s="13" t="s">
        <v>33</v>
      </c>
      <c r="AX134" s="13" t="s">
        <v>78</v>
      </c>
      <c r="AY134" s="245" t="s">
        <v>146</v>
      </c>
    </row>
    <row r="135" s="2" customFormat="1" ht="24.15" customHeight="1">
      <c r="A135" s="41"/>
      <c r="B135" s="42"/>
      <c r="C135" s="215" t="s">
        <v>180</v>
      </c>
      <c r="D135" s="215" t="s">
        <v>149</v>
      </c>
      <c r="E135" s="216" t="s">
        <v>209</v>
      </c>
      <c r="F135" s="217" t="s">
        <v>210</v>
      </c>
      <c r="G135" s="218" t="s">
        <v>198</v>
      </c>
      <c r="H135" s="219">
        <v>15.736000000000001</v>
      </c>
      <c r="I135" s="220"/>
      <c r="J135" s="221">
        <f>ROUND(I135*H135,2)</f>
        <v>0</v>
      </c>
      <c r="K135" s="217" t="s">
        <v>153</v>
      </c>
      <c r="L135" s="47"/>
      <c r="M135" s="222" t="s">
        <v>19</v>
      </c>
      <c r="N135" s="223" t="s">
        <v>42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154</v>
      </c>
      <c r="AT135" s="226" t="s">
        <v>149</v>
      </c>
      <c r="AU135" s="226" t="s">
        <v>80</v>
      </c>
      <c r="AY135" s="20" t="s">
        <v>146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78</v>
      </c>
      <c r="BK135" s="227">
        <f>ROUND(I135*H135,2)</f>
        <v>0</v>
      </c>
      <c r="BL135" s="20" t="s">
        <v>154</v>
      </c>
      <c r="BM135" s="226" t="s">
        <v>211</v>
      </c>
    </row>
    <row r="136" s="2" customFormat="1">
      <c r="A136" s="41"/>
      <c r="B136" s="42"/>
      <c r="C136" s="43"/>
      <c r="D136" s="228" t="s">
        <v>156</v>
      </c>
      <c r="E136" s="43"/>
      <c r="F136" s="229" t="s">
        <v>212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156</v>
      </c>
      <c r="AU136" s="20" t="s">
        <v>80</v>
      </c>
    </row>
    <row r="137" s="2" customFormat="1">
      <c r="A137" s="41"/>
      <c r="B137" s="42"/>
      <c r="C137" s="43"/>
      <c r="D137" s="233" t="s">
        <v>158</v>
      </c>
      <c r="E137" s="43"/>
      <c r="F137" s="234" t="s">
        <v>213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158</v>
      </c>
      <c r="AU137" s="20" t="s">
        <v>80</v>
      </c>
    </row>
    <row r="138" s="2" customFormat="1" ht="24.15" customHeight="1">
      <c r="A138" s="41"/>
      <c r="B138" s="42"/>
      <c r="C138" s="215" t="s">
        <v>214</v>
      </c>
      <c r="D138" s="215" t="s">
        <v>149</v>
      </c>
      <c r="E138" s="216" t="s">
        <v>215</v>
      </c>
      <c r="F138" s="217" t="s">
        <v>216</v>
      </c>
      <c r="G138" s="218" t="s">
        <v>198</v>
      </c>
      <c r="H138" s="219">
        <v>298.98399999999998</v>
      </c>
      <c r="I138" s="220"/>
      <c r="J138" s="221">
        <f>ROUND(I138*H138,2)</f>
        <v>0</v>
      </c>
      <c r="K138" s="217" t="s">
        <v>153</v>
      </c>
      <c r="L138" s="47"/>
      <c r="M138" s="222" t="s">
        <v>19</v>
      </c>
      <c r="N138" s="223" t="s">
        <v>42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154</v>
      </c>
      <c r="AT138" s="226" t="s">
        <v>149</v>
      </c>
      <c r="AU138" s="226" t="s">
        <v>80</v>
      </c>
      <c r="AY138" s="20" t="s">
        <v>146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78</v>
      </c>
      <c r="BK138" s="227">
        <f>ROUND(I138*H138,2)</f>
        <v>0</v>
      </c>
      <c r="BL138" s="20" t="s">
        <v>154</v>
      </c>
      <c r="BM138" s="226" t="s">
        <v>217</v>
      </c>
    </row>
    <row r="139" s="2" customFormat="1">
      <c r="A139" s="41"/>
      <c r="B139" s="42"/>
      <c r="C139" s="43"/>
      <c r="D139" s="228" t="s">
        <v>156</v>
      </c>
      <c r="E139" s="43"/>
      <c r="F139" s="229" t="s">
        <v>218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156</v>
      </c>
      <c r="AU139" s="20" t="s">
        <v>80</v>
      </c>
    </row>
    <row r="140" s="2" customFormat="1">
      <c r="A140" s="41"/>
      <c r="B140" s="42"/>
      <c r="C140" s="43"/>
      <c r="D140" s="233" t="s">
        <v>158</v>
      </c>
      <c r="E140" s="43"/>
      <c r="F140" s="234" t="s">
        <v>219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158</v>
      </c>
      <c r="AU140" s="20" t="s">
        <v>80</v>
      </c>
    </row>
    <row r="141" s="13" customFormat="1">
      <c r="A141" s="13"/>
      <c r="B141" s="235"/>
      <c r="C141" s="236"/>
      <c r="D141" s="228" t="s">
        <v>160</v>
      </c>
      <c r="E141" s="237" t="s">
        <v>19</v>
      </c>
      <c r="F141" s="238" t="s">
        <v>220</v>
      </c>
      <c r="G141" s="236"/>
      <c r="H141" s="239">
        <v>298.98399999999998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160</v>
      </c>
      <c r="AU141" s="245" t="s">
        <v>80</v>
      </c>
      <c r="AV141" s="13" t="s">
        <v>80</v>
      </c>
      <c r="AW141" s="13" t="s">
        <v>33</v>
      </c>
      <c r="AX141" s="13" t="s">
        <v>78</v>
      </c>
      <c r="AY141" s="245" t="s">
        <v>146</v>
      </c>
    </row>
    <row r="142" s="2" customFormat="1" ht="24.15" customHeight="1">
      <c r="A142" s="41"/>
      <c r="B142" s="42"/>
      <c r="C142" s="215" t="s">
        <v>221</v>
      </c>
      <c r="D142" s="215" t="s">
        <v>149</v>
      </c>
      <c r="E142" s="216" t="s">
        <v>222</v>
      </c>
      <c r="F142" s="217" t="s">
        <v>223</v>
      </c>
      <c r="G142" s="218" t="s">
        <v>198</v>
      </c>
      <c r="H142" s="219">
        <v>15.736000000000001</v>
      </c>
      <c r="I142" s="220"/>
      <c r="J142" s="221">
        <f>ROUND(I142*H142,2)</f>
        <v>0</v>
      </c>
      <c r="K142" s="217" t="s">
        <v>153</v>
      </c>
      <c r="L142" s="47"/>
      <c r="M142" s="222" t="s">
        <v>19</v>
      </c>
      <c r="N142" s="223" t="s">
        <v>42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154</v>
      </c>
      <c r="AT142" s="226" t="s">
        <v>149</v>
      </c>
      <c r="AU142" s="226" t="s">
        <v>80</v>
      </c>
      <c r="AY142" s="20" t="s">
        <v>146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78</v>
      </c>
      <c r="BK142" s="227">
        <f>ROUND(I142*H142,2)</f>
        <v>0</v>
      </c>
      <c r="BL142" s="20" t="s">
        <v>154</v>
      </c>
      <c r="BM142" s="226" t="s">
        <v>224</v>
      </c>
    </row>
    <row r="143" s="2" customFormat="1">
      <c r="A143" s="41"/>
      <c r="B143" s="42"/>
      <c r="C143" s="43"/>
      <c r="D143" s="228" t="s">
        <v>156</v>
      </c>
      <c r="E143" s="43"/>
      <c r="F143" s="229" t="s">
        <v>225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156</v>
      </c>
      <c r="AU143" s="20" t="s">
        <v>80</v>
      </c>
    </row>
    <row r="144" s="2" customFormat="1">
      <c r="A144" s="41"/>
      <c r="B144" s="42"/>
      <c r="C144" s="43"/>
      <c r="D144" s="233" t="s">
        <v>158</v>
      </c>
      <c r="E144" s="43"/>
      <c r="F144" s="234" t="s">
        <v>226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80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227</v>
      </c>
      <c r="F145" s="213" t="s">
        <v>228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SUM(P146:P148)</f>
        <v>0</v>
      </c>
      <c r="Q145" s="207"/>
      <c r="R145" s="208">
        <f>SUM(R146:R148)</f>
        <v>0</v>
      </c>
      <c r="S145" s="207"/>
      <c r="T145" s="20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78</v>
      </c>
      <c r="AT145" s="211" t="s">
        <v>70</v>
      </c>
      <c r="AU145" s="211" t="s">
        <v>78</v>
      </c>
      <c r="AY145" s="210" t="s">
        <v>146</v>
      </c>
      <c r="BK145" s="212">
        <f>SUM(BK146:BK148)</f>
        <v>0</v>
      </c>
    </row>
    <row r="146" s="2" customFormat="1" ht="21.75" customHeight="1">
      <c r="A146" s="41"/>
      <c r="B146" s="42"/>
      <c r="C146" s="215" t="s">
        <v>8</v>
      </c>
      <c r="D146" s="215" t="s">
        <v>149</v>
      </c>
      <c r="E146" s="216" t="s">
        <v>229</v>
      </c>
      <c r="F146" s="217" t="s">
        <v>230</v>
      </c>
      <c r="G146" s="218" t="s">
        <v>198</v>
      </c>
      <c r="H146" s="219">
        <v>2.6709999999999998</v>
      </c>
      <c r="I146" s="220"/>
      <c r="J146" s="221">
        <f>ROUND(I146*H146,2)</f>
        <v>0</v>
      </c>
      <c r="K146" s="217" t="s">
        <v>153</v>
      </c>
      <c r="L146" s="47"/>
      <c r="M146" s="222" t="s">
        <v>19</v>
      </c>
      <c r="N146" s="223" t="s">
        <v>42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154</v>
      </c>
      <c r="AT146" s="226" t="s">
        <v>149</v>
      </c>
      <c r="AU146" s="226" t="s">
        <v>80</v>
      </c>
      <c r="AY146" s="20" t="s">
        <v>146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78</v>
      </c>
      <c r="BK146" s="227">
        <f>ROUND(I146*H146,2)</f>
        <v>0</v>
      </c>
      <c r="BL146" s="20" t="s">
        <v>154</v>
      </c>
      <c r="BM146" s="226" t="s">
        <v>231</v>
      </c>
    </row>
    <row r="147" s="2" customFormat="1">
      <c r="A147" s="41"/>
      <c r="B147" s="42"/>
      <c r="C147" s="43"/>
      <c r="D147" s="228" t="s">
        <v>156</v>
      </c>
      <c r="E147" s="43"/>
      <c r="F147" s="229" t="s">
        <v>232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156</v>
      </c>
      <c r="AU147" s="20" t="s">
        <v>80</v>
      </c>
    </row>
    <row r="148" s="2" customFormat="1">
      <c r="A148" s="41"/>
      <c r="B148" s="42"/>
      <c r="C148" s="43"/>
      <c r="D148" s="233" t="s">
        <v>158</v>
      </c>
      <c r="E148" s="43"/>
      <c r="F148" s="234" t="s">
        <v>233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80</v>
      </c>
    </row>
    <row r="149" s="12" customFormat="1" ht="25.92" customHeight="1">
      <c r="A149" s="12"/>
      <c r="B149" s="199"/>
      <c r="C149" s="200"/>
      <c r="D149" s="201" t="s">
        <v>70</v>
      </c>
      <c r="E149" s="202" t="s">
        <v>234</v>
      </c>
      <c r="F149" s="202" t="s">
        <v>235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P150+P190+P221+P248+P291+P346</f>
        <v>0</v>
      </c>
      <c r="Q149" s="207"/>
      <c r="R149" s="208">
        <f>R150+R190+R221+R248+R291+R346</f>
        <v>8.4931427499999987</v>
      </c>
      <c r="S149" s="207"/>
      <c r="T149" s="209">
        <f>T150+T190+T221+T248+T291+T346</f>
        <v>15.735971750000001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80</v>
      </c>
      <c r="AT149" s="211" t="s">
        <v>70</v>
      </c>
      <c r="AU149" s="211" t="s">
        <v>71</v>
      </c>
      <c r="AY149" s="210" t="s">
        <v>146</v>
      </c>
      <c r="BK149" s="212">
        <f>BK150+BK190+BK221+BK248+BK291+BK346</f>
        <v>0</v>
      </c>
    </row>
    <row r="150" s="12" customFormat="1" ht="22.8" customHeight="1">
      <c r="A150" s="12"/>
      <c r="B150" s="199"/>
      <c r="C150" s="200"/>
      <c r="D150" s="201" t="s">
        <v>70</v>
      </c>
      <c r="E150" s="213" t="s">
        <v>236</v>
      </c>
      <c r="F150" s="213" t="s">
        <v>237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SUM(P151:P189)</f>
        <v>0</v>
      </c>
      <c r="Q150" s="207"/>
      <c r="R150" s="208">
        <f>SUM(R151:R189)</f>
        <v>0.053280000000000001</v>
      </c>
      <c r="S150" s="207"/>
      <c r="T150" s="209">
        <f>SUM(T151:T189)</f>
        <v>0.024709999999999999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70</v>
      </c>
      <c r="AU150" s="211" t="s">
        <v>78</v>
      </c>
      <c r="AY150" s="210" t="s">
        <v>146</v>
      </c>
      <c r="BK150" s="212">
        <f>SUM(BK151:BK189)</f>
        <v>0</v>
      </c>
    </row>
    <row r="151" s="2" customFormat="1" ht="37.8" customHeight="1">
      <c r="A151" s="41"/>
      <c r="B151" s="42"/>
      <c r="C151" s="215" t="s">
        <v>238</v>
      </c>
      <c r="D151" s="215" t="s">
        <v>149</v>
      </c>
      <c r="E151" s="216" t="s">
        <v>239</v>
      </c>
      <c r="F151" s="217" t="s">
        <v>240</v>
      </c>
      <c r="G151" s="218" t="s">
        <v>241</v>
      </c>
      <c r="H151" s="219">
        <v>2</v>
      </c>
      <c r="I151" s="220"/>
      <c r="J151" s="221">
        <f>ROUND(I151*H151,2)</f>
        <v>0</v>
      </c>
      <c r="K151" s="217" t="s">
        <v>153</v>
      </c>
      <c r="L151" s="47"/>
      <c r="M151" s="222" t="s">
        <v>19</v>
      </c>
      <c r="N151" s="223" t="s">
        <v>42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242</v>
      </c>
      <c r="AT151" s="226" t="s">
        <v>149</v>
      </c>
      <c r="AU151" s="226" t="s">
        <v>80</v>
      </c>
      <c r="AY151" s="20" t="s">
        <v>146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78</v>
      </c>
      <c r="BK151" s="227">
        <f>ROUND(I151*H151,2)</f>
        <v>0</v>
      </c>
      <c r="BL151" s="20" t="s">
        <v>242</v>
      </c>
      <c r="BM151" s="226" t="s">
        <v>243</v>
      </c>
    </row>
    <row r="152" s="2" customFormat="1">
      <c r="A152" s="41"/>
      <c r="B152" s="42"/>
      <c r="C152" s="43"/>
      <c r="D152" s="228" t="s">
        <v>156</v>
      </c>
      <c r="E152" s="43"/>
      <c r="F152" s="229" t="s">
        <v>244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156</v>
      </c>
      <c r="AU152" s="20" t="s">
        <v>80</v>
      </c>
    </row>
    <row r="153" s="2" customFormat="1">
      <c r="A153" s="41"/>
      <c r="B153" s="42"/>
      <c r="C153" s="43"/>
      <c r="D153" s="233" t="s">
        <v>158</v>
      </c>
      <c r="E153" s="43"/>
      <c r="F153" s="234" t="s">
        <v>245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80</v>
      </c>
    </row>
    <row r="154" s="2" customFormat="1" ht="24.15" customHeight="1">
      <c r="A154" s="41"/>
      <c r="B154" s="42"/>
      <c r="C154" s="257" t="s">
        <v>246</v>
      </c>
      <c r="D154" s="257" t="s">
        <v>247</v>
      </c>
      <c r="E154" s="258" t="s">
        <v>248</v>
      </c>
      <c r="F154" s="259" t="s">
        <v>249</v>
      </c>
      <c r="G154" s="260" t="s">
        <v>241</v>
      </c>
      <c r="H154" s="261">
        <v>2</v>
      </c>
      <c r="I154" s="262"/>
      <c r="J154" s="263">
        <f>ROUND(I154*H154,2)</f>
        <v>0</v>
      </c>
      <c r="K154" s="259" t="s">
        <v>153</v>
      </c>
      <c r="L154" s="264"/>
      <c r="M154" s="265" t="s">
        <v>19</v>
      </c>
      <c r="N154" s="266" t="s">
        <v>42</v>
      </c>
      <c r="O154" s="87"/>
      <c r="P154" s="224">
        <f>O154*H154</f>
        <v>0</v>
      </c>
      <c r="Q154" s="224">
        <v>0.0054999999999999997</v>
      </c>
      <c r="R154" s="224">
        <f>Q154*H154</f>
        <v>0.010999999999999999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250</v>
      </c>
      <c r="AT154" s="226" t="s">
        <v>247</v>
      </c>
      <c r="AU154" s="226" t="s">
        <v>80</v>
      </c>
      <c r="AY154" s="20" t="s">
        <v>146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78</v>
      </c>
      <c r="BK154" s="227">
        <f>ROUND(I154*H154,2)</f>
        <v>0</v>
      </c>
      <c r="BL154" s="20" t="s">
        <v>242</v>
      </c>
      <c r="BM154" s="226" t="s">
        <v>251</v>
      </c>
    </row>
    <row r="155" s="2" customFormat="1">
      <c r="A155" s="41"/>
      <c r="B155" s="42"/>
      <c r="C155" s="43"/>
      <c r="D155" s="228" t="s">
        <v>156</v>
      </c>
      <c r="E155" s="43"/>
      <c r="F155" s="229" t="s">
        <v>249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156</v>
      </c>
      <c r="AU155" s="20" t="s">
        <v>80</v>
      </c>
    </row>
    <row r="156" s="2" customFormat="1" ht="24.15" customHeight="1">
      <c r="A156" s="41"/>
      <c r="B156" s="42"/>
      <c r="C156" s="215" t="s">
        <v>252</v>
      </c>
      <c r="D156" s="215" t="s">
        <v>149</v>
      </c>
      <c r="E156" s="216" t="s">
        <v>253</v>
      </c>
      <c r="F156" s="217" t="s">
        <v>254</v>
      </c>
      <c r="G156" s="218" t="s">
        <v>241</v>
      </c>
      <c r="H156" s="219">
        <v>2</v>
      </c>
      <c r="I156" s="220"/>
      <c r="J156" s="221">
        <f>ROUND(I156*H156,2)</f>
        <v>0</v>
      </c>
      <c r="K156" s="217" t="s">
        <v>153</v>
      </c>
      <c r="L156" s="47"/>
      <c r="M156" s="222" t="s">
        <v>19</v>
      </c>
      <c r="N156" s="223" t="s">
        <v>42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0.0112</v>
      </c>
      <c r="T156" s="225">
        <f>S156*H156</f>
        <v>0.0224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242</v>
      </c>
      <c r="AT156" s="226" t="s">
        <v>149</v>
      </c>
      <c r="AU156" s="226" t="s">
        <v>80</v>
      </c>
      <c r="AY156" s="20" t="s">
        <v>146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78</v>
      </c>
      <c r="BK156" s="227">
        <f>ROUND(I156*H156,2)</f>
        <v>0</v>
      </c>
      <c r="BL156" s="20" t="s">
        <v>242</v>
      </c>
      <c r="BM156" s="226" t="s">
        <v>255</v>
      </c>
    </row>
    <row r="157" s="2" customFormat="1">
      <c r="A157" s="41"/>
      <c r="B157" s="42"/>
      <c r="C157" s="43"/>
      <c r="D157" s="228" t="s">
        <v>156</v>
      </c>
      <c r="E157" s="43"/>
      <c r="F157" s="229" t="s">
        <v>256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156</v>
      </c>
      <c r="AU157" s="20" t="s">
        <v>80</v>
      </c>
    </row>
    <row r="158" s="2" customFormat="1">
      <c r="A158" s="41"/>
      <c r="B158" s="42"/>
      <c r="C158" s="43"/>
      <c r="D158" s="233" t="s">
        <v>158</v>
      </c>
      <c r="E158" s="43"/>
      <c r="F158" s="234" t="s">
        <v>257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158</v>
      </c>
      <c r="AU158" s="20" t="s">
        <v>80</v>
      </c>
    </row>
    <row r="159" s="2" customFormat="1" ht="16.5" customHeight="1">
      <c r="A159" s="41"/>
      <c r="B159" s="42"/>
      <c r="C159" s="215" t="s">
        <v>242</v>
      </c>
      <c r="D159" s="215" t="s">
        <v>149</v>
      </c>
      <c r="E159" s="216" t="s">
        <v>258</v>
      </c>
      <c r="F159" s="217" t="s">
        <v>259</v>
      </c>
      <c r="G159" s="218" t="s">
        <v>241</v>
      </c>
      <c r="H159" s="219">
        <v>8</v>
      </c>
      <c r="I159" s="220"/>
      <c r="J159" s="221">
        <f>ROUND(I159*H159,2)</f>
        <v>0</v>
      </c>
      <c r="K159" s="217" t="s">
        <v>260</v>
      </c>
      <c r="L159" s="47"/>
      <c r="M159" s="222" t="s">
        <v>19</v>
      </c>
      <c r="N159" s="223" t="s">
        <v>42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242</v>
      </c>
      <c r="AT159" s="226" t="s">
        <v>149</v>
      </c>
      <c r="AU159" s="226" t="s">
        <v>80</v>
      </c>
      <c r="AY159" s="20" t="s">
        <v>146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78</v>
      </c>
      <c r="BK159" s="227">
        <f>ROUND(I159*H159,2)</f>
        <v>0</v>
      </c>
      <c r="BL159" s="20" t="s">
        <v>242</v>
      </c>
      <c r="BM159" s="226" t="s">
        <v>261</v>
      </c>
    </row>
    <row r="160" s="2" customFormat="1">
      <c r="A160" s="41"/>
      <c r="B160" s="42"/>
      <c r="C160" s="43"/>
      <c r="D160" s="228" t="s">
        <v>156</v>
      </c>
      <c r="E160" s="43"/>
      <c r="F160" s="229" t="s">
        <v>262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156</v>
      </c>
      <c r="AU160" s="20" t="s">
        <v>80</v>
      </c>
    </row>
    <row r="161" s="2" customFormat="1" ht="16.5" customHeight="1">
      <c r="A161" s="41"/>
      <c r="B161" s="42"/>
      <c r="C161" s="257" t="s">
        <v>263</v>
      </c>
      <c r="D161" s="257" t="s">
        <v>247</v>
      </c>
      <c r="E161" s="258" t="s">
        <v>264</v>
      </c>
      <c r="F161" s="259" t="s">
        <v>265</v>
      </c>
      <c r="G161" s="260" t="s">
        <v>241</v>
      </c>
      <c r="H161" s="261">
        <v>7</v>
      </c>
      <c r="I161" s="262"/>
      <c r="J161" s="263">
        <f>ROUND(I161*H161,2)</f>
        <v>0</v>
      </c>
      <c r="K161" s="259" t="s">
        <v>153</v>
      </c>
      <c r="L161" s="264"/>
      <c r="M161" s="265" t="s">
        <v>19</v>
      </c>
      <c r="N161" s="266" t="s">
        <v>42</v>
      </c>
      <c r="O161" s="87"/>
      <c r="P161" s="224">
        <f>O161*H161</f>
        <v>0</v>
      </c>
      <c r="Q161" s="224">
        <v>0.00020000000000000001</v>
      </c>
      <c r="R161" s="224">
        <f>Q161*H161</f>
        <v>0.0014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250</v>
      </c>
      <c r="AT161" s="226" t="s">
        <v>247</v>
      </c>
      <c r="AU161" s="226" t="s">
        <v>80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78</v>
      </c>
      <c r="BK161" s="227">
        <f>ROUND(I161*H161,2)</f>
        <v>0</v>
      </c>
      <c r="BL161" s="20" t="s">
        <v>242</v>
      </c>
      <c r="BM161" s="226" t="s">
        <v>266</v>
      </c>
    </row>
    <row r="162" s="2" customFormat="1">
      <c r="A162" s="41"/>
      <c r="B162" s="42"/>
      <c r="C162" s="43"/>
      <c r="D162" s="228" t="s">
        <v>156</v>
      </c>
      <c r="E162" s="43"/>
      <c r="F162" s="229" t="s">
        <v>265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156</v>
      </c>
      <c r="AU162" s="20" t="s">
        <v>80</v>
      </c>
    </row>
    <row r="163" s="2" customFormat="1" ht="16.5" customHeight="1">
      <c r="A163" s="41"/>
      <c r="B163" s="42"/>
      <c r="C163" s="257" t="s">
        <v>267</v>
      </c>
      <c r="D163" s="257" t="s">
        <v>247</v>
      </c>
      <c r="E163" s="258" t="s">
        <v>268</v>
      </c>
      <c r="F163" s="259" t="s">
        <v>269</v>
      </c>
      <c r="G163" s="260" t="s">
        <v>241</v>
      </c>
      <c r="H163" s="261">
        <v>1</v>
      </c>
      <c r="I163" s="262"/>
      <c r="J163" s="263">
        <f>ROUND(I163*H163,2)</f>
        <v>0</v>
      </c>
      <c r="K163" s="259" t="s">
        <v>153</v>
      </c>
      <c r="L163" s="264"/>
      <c r="M163" s="265" t="s">
        <v>19</v>
      </c>
      <c r="N163" s="266" t="s">
        <v>42</v>
      </c>
      <c r="O163" s="87"/>
      <c r="P163" s="224">
        <f>O163*H163</f>
        <v>0</v>
      </c>
      <c r="Q163" s="224">
        <v>0.00035</v>
      </c>
      <c r="R163" s="224">
        <f>Q163*H163</f>
        <v>0.00035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250</v>
      </c>
      <c r="AT163" s="226" t="s">
        <v>247</v>
      </c>
      <c r="AU163" s="226" t="s">
        <v>80</v>
      </c>
      <c r="AY163" s="20" t="s">
        <v>146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78</v>
      </c>
      <c r="BK163" s="227">
        <f>ROUND(I163*H163,2)</f>
        <v>0</v>
      </c>
      <c r="BL163" s="20" t="s">
        <v>242</v>
      </c>
      <c r="BM163" s="226" t="s">
        <v>270</v>
      </c>
    </row>
    <row r="164" s="2" customFormat="1">
      <c r="A164" s="41"/>
      <c r="B164" s="42"/>
      <c r="C164" s="43"/>
      <c r="D164" s="228" t="s">
        <v>156</v>
      </c>
      <c r="E164" s="43"/>
      <c r="F164" s="229" t="s">
        <v>269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156</v>
      </c>
      <c r="AU164" s="20" t="s">
        <v>80</v>
      </c>
    </row>
    <row r="165" s="2" customFormat="1" ht="37.8" customHeight="1">
      <c r="A165" s="41"/>
      <c r="B165" s="42"/>
      <c r="C165" s="215" t="s">
        <v>271</v>
      </c>
      <c r="D165" s="215" t="s">
        <v>149</v>
      </c>
      <c r="E165" s="216" t="s">
        <v>272</v>
      </c>
      <c r="F165" s="217" t="s">
        <v>273</v>
      </c>
      <c r="G165" s="218" t="s">
        <v>274</v>
      </c>
      <c r="H165" s="219">
        <v>10.5</v>
      </c>
      <c r="I165" s="220"/>
      <c r="J165" s="221">
        <f>ROUND(I165*H165,2)</f>
        <v>0</v>
      </c>
      <c r="K165" s="217" t="s">
        <v>153</v>
      </c>
      <c r="L165" s="47"/>
      <c r="M165" s="222" t="s">
        <v>19</v>
      </c>
      <c r="N165" s="223" t="s">
        <v>42</v>
      </c>
      <c r="O165" s="87"/>
      <c r="P165" s="224">
        <f>O165*H165</f>
        <v>0</v>
      </c>
      <c r="Q165" s="224">
        <v>0.0034499999999999999</v>
      </c>
      <c r="R165" s="224">
        <f>Q165*H165</f>
        <v>0.036225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242</v>
      </c>
      <c r="AT165" s="226" t="s">
        <v>149</v>
      </c>
      <c r="AU165" s="226" t="s">
        <v>80</v>
      </c>
      <c r="AY165" s="20" t="s">
        <v>146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78</v>
      </c>
      <c r="BK165" s="227">
        <f>ROUND(I165*H165,2)</f>
        <v>0</v>
      </c>
      <c r="BL165" s="20" t="s">
        <v>242</v>
      </c>
      <c r="BM165" s="226" t="s">
        <v>275</v>
      </c>
    </row>
    <row r="166" s="2" customFormat="1">
      <c r="A166" s="41"/>
      <c r="B166" s="42"/>
      <c r="C166" s="43"/>
      <c r="D166" s="228" t="s">
        <v>156</v>
      </c>
      <c r="E166" s="43"/>
      <c r="F166" s="229" t="s">
        <v>276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156</v>
      </c>
      <c r="AU166" s="20" t="s">
        <v>80</v>
      </c>
    </row>
    <row r="167" s="2" customFormat="1">
      <c r="A167" s="41"/>
      <c r="B167" s="42"/>
      <c r="C167" s="43"/>
      <c r="D167" s="233" t="s">
        <v>158</v>
      </c>
      <c r="E167" s="43"/>
      <c r="F167" s="234" t="s">
        <v>277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158</v>
      </c>
      <c r="AU167" s="20" t="s">
        <v>80</v>
      </c>
    </row>
    <row r="168" s="2" customFormat="1" ht="33" customHeight="1">
      <c r="A168" s="41"/>
      <c r="B168" s="42"/>
      <c r="C168" s="215" t="s">
        <v>278</v>
      </c>
      <c r="D168" s="215" t="s">
        <v>149</v>
      </c>
      <c r="E168" s="216" t="s">
        <v>279</v>
      </c>
      <c r="F168" s="217" t="s">
        <v>280</v>
      </c>
      <c r="G168" s="218" t="s">
        <v>241</v>
      </c>
      <c r="H168" s="219">
        <v>5</v>
      </c>
      <c r="I168" s="220"/>
      <c r="J168" s="221">
        <f>ROUND(I168*H168,2)</f>
        <v>0</v>
      </c>
      <c r="K168" s="217" t="s">
        <v>153</v>
      </c>
      <c r="L168" s="47"/>
      <c r="M168" s="222" t="s">
        <v>19</v>
      </c>
      <c r="N168" s="223" t="s">
        <v>42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242</v>
      </c>
      <c r="AT168" s="226" t="s">
        <v>149</v>
      </c>
      <c r="AU168" s="226" t="s">
        <v>80</v>
      </c>
      <c r="AY168" s="20" t="s">
        <v>146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78</v>
      </c>
      <c r="BK168" s="227">
        <f>ROUND(I168*H168,2)</f>
        <v>0</v>
      </c>
      <c r="BL168" s="20" t="s">
        <v>242</v>
      </c>
      <c r="BM168" s="226" t="s">
        <v>281</v>
      </c>
    </row>
    <row r="169" s="2" customFormat="1">
      <c r="A169" s="41"/>
      <c r="B169" s="42"/>
      <c r="C169" s="43"/>
      <c r="D169" s="228" t="s">
        <v>156</v>
      </c>
      <c r="E169" s="43"/>
      <c r="F169" s="229" t="s">
        <v>282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156</v>
      </c>
      <c r="AU169" s="20" t="s">
        <v>80</v>
      </c>
    </row>
    <row r="170" s="2" customFormat="1">
      <c r="A170" s="41"/>
      <c r="B170" s="42"/>
      <c r="C170" s="43"/>
      <c r="D170" s="233" t="s">
        <v>158</v>
      </c>
      <c r="E170" s="43"/>
      <c r="F170" s="234" t="s">
        <v>283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158</v>
      </c>
      <c r="AU170" s="20" t="s">
        <v>80</v>
      </c>
    </row>
    <row r="171" s="2" customFormat="1" ht="16.5" customHeight="1">
      <c r="A171" s="41"/>
      <c r="B171" s="42"/>
      <c r="C171" s="257" t="s">
        <v>7</v>
      </c>
      <c r="D171" s="257" t="s">
        <v>247</v>
      </c>
      <c r="E171" s="258" t="s">
        <v>284</v>
      </c>
      <c r="F171" s="259" t="s">
        <v>285</v>
      </c>
      <c r="G171" s="260" t="s">
        <v>241</v>
      </c>
      <c r="H171" s="261">
        <v>5</v>
      </c>
      <c r="I171" s="262"/>
      <c r="J171" s="263">
        <f>ROUND(I171*H171,2)</f>
        <v>0</v>
      </c>
      <c r="K171" s="259" t="s">
        <v>153</v>
      </c>
      <c r="L171" s="264"/>
      <c r="M171" s="265" t="s">
        <v>19</v>
      </c>
      <c r="N171" s="266" t="s">
        <v>42</v>
      </c>
      <c r="O171" s="87"/>
      <c r="P171" s="224">
        <f>O171*H171</f>
        <v>0</v>
      </c>
      <c r="Q171" s="224">
        <v>0.00029999999999999997</v>
      </c>
      <c r="R171" s="224">
        <f>Q171*H171</f>
        <v>0.0014999999999999998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250</v>
      </c>
      <c r="AT171" s="226" t="s">
        <v>247</v>
      </c>
      <c r="AU171" s="226" t="s">
        <v>80</v>
      </c>
      <c r="AY171" s="20" t="s">
        <v>146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78</v>
      </c>
      <c r="BK171" s="227">
        <f>ROUND(I171*H171,2)</f>
        <v>0</v>
      </c>
      <c r="BL171" s="20" t="s">
        <v>242</v>
      </c>
      <c r="BM171" s="226" t="s">
        <v>286</v>
      </c>
    </row>
    <row r="172" s="2" customFormat="1">
      <c r="A172" s="41"/>
      <c r="B172" s="42"/>
      <c r="C172" s="43"/>
      <c r="D172" s="228" t="s">
        <v>156</v>
      </c>
      <c r="E172" s="43"/>
      <c r="F172" s="229" t="s">
        <v>285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156</v>
      </c>
      <c r="AU172" s="20" t="s">
        <v>80</v>
      </c>
    </row>
    <row r="173" s="2" customFormat="1" ht="33" customHeight="1">
      <c r="A173" s="41"/>
      <c r="B173" s="42"/>
      <c r="C173" s="215" t="s">
        <v>287</v>
      </c>
      <c r="D173" s="215" t="s">
        <v>149</v>
      </c>
      <c r="E173" s="216" t="s">
        <v>288</v>
      </c>
      <c r="F173" s="217" t="s">
        <v>289</v>
      </c>
      <c r="G173" s="218" t="s">
        <v>241</v>
      </c>
      <c r="H173" s="219">
        <v>2</v>
      </c>
      <c r="I173" s="220"/>
      <c r="J173" s="221">
        <f>ROUND(I173*H173,2)</f>
        <v>0</v>
      </c>
      <c r="K173" s="217" t="s">
        <v>153</v>
      </c>
      <c r="L173" s="47"/>
      <c r="M173" s="222" t="s">
        <v>19</v>
      </c>
      <c r="N173" s="223" t="s">
        <v>42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242</v>
      </c>
      <c r="AT173" s="226" t="s">
        <v>149</v>
      </c>
      <c r="AU173" s="226" t="s">
        <v>80</v>
      </c>
      <c r="AY173" s="20" t="s">
        <v>146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78</v>
      </c>
      <c r="BK173" s="227">
        <f>ROUND(I173*H173,2)</f>
        <v>0</v>
      </c>
      <c r="BL173" s="20" t="s">
        <v>242</v>
      </c>
      <c r="BM173" s="226" t="s">
        <v>290</v>
      </c>
    </row>
    <row r="174" s="2" customFormat="1">
      <c r="A174" s="41"/>
      <c r="B174" s="42"/>
      <c r="C174" s="43"/>
      <c r="D174" s="228" t="s">
        <v>156</v>
      </c>
      <c r="E174" s="43"/>
      <c r="F174" s="229" t="s">
        <v>291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156</v>
      </c>
      <c r="AU174" s="20" t="s">
        <v>80</v>
      </c>
    </row>
    <row r="175" s="2" customFormat="1">
      <c r="A175" s="41"/>
      <c r="B175" s="42"/>
      <c r="C175" s="43"/>
      <c r="D175" s="233" t="s">
        <v>158</v>
      </c>
      <c r="E175" s="43"/>
      <c r="F175" s="234" t="s">
        <v>292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158</v>
      </c>
      <c r="AU175" s="20" t="s">
        <v>80</v>
      </c>
    </row>
    <row r="176" s="2" customFormat="1" ht="24.15" customHeight="1">
      <c r="A176" s="41"/>
      <c r="B176" s="42"/>
      <c r="C176" s="257" t="s">
        <v>293</v>
      </c>
      <c r="D176" s="257" t="s">
        <v>247</v>
      </c>
      <c r="E176" s="258" t="s">
        <v>294</v>
      </c>
      <c r="F176" s="259" t="s">
        <v>295</v>
      </c>
      <c r="G176" s="260" t="s">
        <v>241</v>
      </c>
      <c r="H176" s="261">
        <v>2</v>
      </c>
      <c r="I176" s="262"/>
      <c r="J176" s="263">
        <f>ROUND(I176*H176,2)</f>
        <v>0</v>
      </c>
      <c r="K176" s="259" t="s">
        <v>153</v>
      </c>
      <c r="L176" s="264"/>
      <c r="M176" s="265" t="s">
        <v>19</v>
      </c>
      <c r="N176" s="266" t="s">
        <v>42</v>
      </c>
      <c r="O176" s="87"/>
      <c r="P176" s="224">
        <f>O176*H176</f>
        <v>0</v>
      </c>
      <c r="Q176" s="224">
        <v>0.00029999999999999997</v>
      </c>
      <c r="R176" s="224">
        <f>Q176*H176</f>
        <v>0.00059999999999999995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250</v>
      </c>
      <c r="AT176" s="226" t="s">
        <v>247</v>
      </c>
      <c r="AU176" s="226" t="s">
        <v>80</v>
      </c>
      <c r="AY176" s="20" t="s">
        <v>146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78</v>
      </c>
      <c r="BK176" s="227">
        <f>ROUND(I176*H176,2)</f>
        <v>0</v>
      </c>
      <c r="BL176" s="20" t="s">
        <v>242</v>
      </c>
      <c r="BM176" s="226" t="s">
        <v>296</v>
      </c>
    </row>
    <row r="177" s="2" customFormat="1">
      <c r="A177" s="41"/>
      <c r="B177" s="42"/>
      <c r="C177" s="43"/>
      <c r="D177" s="228" t="s">
        <v>156</v>
      </c>
      <c r="E177" s="43"/>
      <c r="F177" s="229" t="s">
        <v>295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156</v>
      </c>
      <c r="AU177" s="20" t="s">
        <v>80</v>
      </c>
    </row>
    <row r="178" s="2" customFormat="1" ht="33" customHeight="1">
      <c r="A178" s="41"/>
      <c r="B178" s="42"/>
      <c r="C178" s="215" t="s">
        <v>297</v>
      </c>
      <c r="D178" s="215" t="s">
        <v>149</v>
      </c>
      <c r="E178" s="216" t="s">
        <v>298</v>
      </c>
      <c r="F178" s="217" t="s">
        <v>299</v>
      </c>
      <c r="G178" s="218" t="s">
        <v>274</v>
      </c>
      <c r="H178" s="219">
        <v>10.5</v>
      </c>
      <c r="I178" s="220"/>
      <c r="J178" s="221">
        <f>ROUND(I178*H178,2)</f>
        <v>0</v>
      </c>
      <c r="K178" s="217" t="s">
        <v>153</v>
      </c>
      <c r="L178" s="47"/>
      <c r="M178" s="222" t="s">
        <v>19</v>
      </c>
      <c r="N178" s="223" t="s">
        <v>42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0.00022000000000000001</v>
      </c>
      <c r="T178" s="225">
        <f>S178*H178</f>
        <v>0.00231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242</v>
      </c>
      <c r="AT178" s="226" t="s">
        <v>149</v>
      </c>
      <c r="AU178" s="226" t="s">
        <v>80</v>
      </c>
      <c r="AY178" s="20" t="s">
        <v>146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78</v>
      </c>
      <c r="BK178" s="227">
        <f>ROUND(I178*H178,2)</f>
        <v>0</v>
      </c>
      <c r="BL178" s="20" t="s">
        <v>242</v>
      </c>
      <c r="BM178" s="226" t="s">
        <v>300</v>
      </c>
    </row>
    <row r="179" s="2" customFormat="1">
      <c r="A179" s="41"/>
      <c r="B179" s="42"/>
      <c r="C179" s="43"/>
      <c r="D179" s="228" t="s">
        <v>156</v>
      </c>
      <c r="E179" s="43"/>
      <c r="F179" s="229" t="s">
        <v>301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156</v>
      </c>
      <c r="AU179" s="20" t="s">
        <v>80</v>
      </c>
    </row>
    <row r="180" s="2" customFormat="1">
      <c r="A180" s="41"/>
      <c r="B180" s="42"/>
      <c r="C180" s="43"/>
      <c r="D180" s="233" t="s">
        <v>158</v>
      </c>
      <c r="E180" s="43"/>
      <c r="F180" s="234" t="s">
        <v>302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80</v>
      </c>
    </row>
    <row r="181" s="2" customFormat="1" ht="24.15" customHeight="1">
      <c r="A181" s="41"/>
      <c r="B181" s="42"/>
      <c r="C181" s="215" t="s">
        <v>303</v>
      </c>
      <c r="D181" s="215" t="s">
        <v>149</v>
      </c>
      <c r="E181" s="216" t="s">
        <v>304</v>
      </c>
      <c r="F181" s="217" t="s">
        <v>305</v>
      </c>
      <c r="G181" s="218" t="s">
        <v>274</v>
      </c>
      <c r="H181" s="219">
        <v>10.5</v>
      </c>
      <c r="I181" s="220"/>
      <c r="J181" s="221">
        <f>ROUND(I181*H181,2)</f>
        <v>0</v>
      </c>
      <c r="K181" s="217" t="s">
        <v>153</v>
      </c>
      <c r="L181" s="47"/>
      <c r="M181" s="222" t="s">
        <v>19</v>
      </c>
      <c r="N181" s="223" t="s">
        <v>42</v>
      </c>
      <c r="O181" s="87"/>
      <c r="P181" s="224">
        <f>O181*H181</f>
        <v>0</v>
      </c>
      <c r="Q181" s="224">
        <v>0.00021000000000000001</v>
      </c>
      <c r="R181" s="224">
        <f>Q181*H181</f>
        <v>0.0022049999999999999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242</v>
      </c>
      <c r="AT181" s="226" t="s">
        <v>149</v>
      </c>
      <c r="AU181" s="226" t="s">
        <v>80</v>
      </c>
      <c r="AY181" s="20" t="s">
        <v>146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78</v>
      </c>
      <c r="BK181" s="227">
        <f>ROUND(I181*H181,2)</f>
        <v>0</v>
      </c>
      <c r="BL181" s="20" t="s">
        <v>242</v>
      </c>
      <c r="BM181" s="226" t="s">
        <v>306</v>
      </c>
    </row>
    <row r="182" s="2" customFormat="1">
      <c r="A182" s="41"/>
      <c r="B182" s="42"/>
      <c r="C182" s="43"/>
      <c r="D182" s="228" t="s">
        <v>156</v>
      </c>
      <c r="E182" s="43"/>
      <c r="F182" s="229" t="s">
        <v>307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156</v>
      </c>
      <c r="AU182" s="20" t="s">
        <v>80</v>
      </c>
    </row>
    <row r="183" s="2" customFormat="1">
      <c r="A183" s="41"/>
      <c r="B183" s="42"/>
      <c r="C183" s="43"/>
      <c r="D183" s="233" t="s">
        <v>158</v>
      </c>
      <c r="E183" s="43"/>
      <c r="F183" s="234" t="s">
        <v>308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158</v>
      </c>
      <c r="AU183" s="20" t="s">
        <v>80</v>
      </c>
    </row>
    <row r="184" s="2" customFormat="1" ht="24.15" customHeight="1">
      <c r="A184" s="41"/>
      <c r="B184" s="42"/>
      <c r="C184" s="215" t="s">
        <v>309</v>
      </c>
      <c r="D184" s="215" t="s">
        <v>149</v>
      </c>
      <c r="E184" s="216" t="s">
        <v>310</v>
      </c>
      <c r="F184" s="217" t="s">
        <v>311</v>
      </c>
      <c r="G184" s="218" t="s">
        <v>312</v>
      </c>
      <c r="H184" s="267"/>
      <c r="I184" s="220"/>
      <c r="J184" s="221">
        <f>ROUND(I184*H184,2)</f>
        <v>0</v>
      </c>
      <c r="K184" s="217" t="s">
        <v>153</v>
      </c>
      <c r="L184" s="47"/>
      <c r="M184" s="222" t="s">
        <v>19</v>
      </c>
      <c r="N184" s="223" t="s">
        <v>42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242</v>
      </c>
      <c r="AT184" s="226" t="s">
        <v>149</v>
      </c>
      <c r="AU184" s="226" t="s">
        <v>80</v>
      </c>
      <c r="AY184" s="20" t="s">
        <v>146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78</v>
      </c>
      <c r="BK184" s="227">
        <f>ROUND(I184*H184,2)</f>
        <v>0</v>
      </c>
      <c r="BL184" s="20" t="s">
        <v>242</v>
      </c>
      <c r="BM184" s="226" t="s">
        <v>313</v>
      </c>
    </row>
    <row r="185" s="2" customFormat="1">
      <c r="A185" s="41"/>
      <c r="B185" s="42"/>
      <c r="C185" s="43"/>
      <c r="D185" s="228" t="s">
        <v>156</v>
      </c>
      <c r="E185" s="43"/>
      <c r="F185" s="229" t="s">
        <v>314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156</v>
      </c>
      <c r="AU185" s="20" t="s">
        <v>80</v>
      </c>
    </row>
    <row r="186" s="2" customFormat="1">
      <c r="A186" s="41"/>
      <c r="B186" s="42"/>
      <c r="C186" s="43"/>
      <c r="D186" s="233" t="s">
        <v>158</v>
      </c>
      <c r="E186" s="43"/>
      <c r="F186" s="234" t="s">
        <v>315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158</v>
      </c>
      <c r="AU186" s="20" t="s">
        <v>80</v>
      </c>
    </row>
    <row r="187" s="2" customFormat="1" ht="33" customHeight="1">
      <c r="A187" s="41"/>
      <c r="B187" s="42"/>
      <c r="C187" s="215" t="s">
        <v>316</v>
      </c>
      <c r="D187" s="215" t="s">
        <v>149</v>
      </c>
      <c r="E187" s="216" t="s">
        <v>317</v>
      </c>
      <c r="F187" s="217" t="s">
        <v>318</v>
      </c>
      <c r="G187" s="218" t="s">
        <v>312</v>
      </c>
      <c r="H187" s="267"/>
      <c r="I187" s="220"/>
      <c r="J187" s="221">
        <f>ROUND(I187*H187,2)</f>
        <v>0</v>
      </c>
      <c r="K187" s="217" t="s">
        <v>153</v>
      </c>
      <c r="L187" s="47"/>
      <c r="M187" s="222" t="s">
        <v>19</v>
      </c>
      <c r="N187" s="223" t="s">
        <v>42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242</v>
      </c>
      <c r="AT187" s="226" t="s">
        <v>149</v>
      </c>
      <c r="AU187" s="226" t="s">
        <v>80</v>
      </c>
      <c r="AY187" s="20" t="s">
        <v>146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78</v>
      </c>
      <c r="BK187" s="227">
        <f>ROUND(I187*H187,2)</f>
        <v>0</v>
      </c>
      <c r="BL187" s="20" t="s">
        <v>242</v>
      </c>
      <c r="BM187" s="226" t="s">
        <v>319</v>
      </c>
    </row>
    <row r="188" s="2" customFormat="1">
      <c r="A188" s="41"/>
      <c r="B188" s="42"/>
      <c r="C188" s="43"/>
      <c r="D188" s="228" t="s">
        <v>156</v>
      </c>
      <c r="E188" s="43"/>
      <c r="F188" s="229" t="s">
        <v>320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156</v>
      </c>
      <c r="AU188" s="20" t="s">
        <v>80</v>
      </c>
    </row>
    <row r="189" s="2" customFormat="1">
      <c r="A189" s="41"/>
      <c r="B189" s="42"/>
      <c r="C189" s="43"/>
      <c r="D189" s="233" t="s">
        <v>158</v>
      </c>
      <c r="E189" s="43"/>
      <c r="F189" s="234" t="s">
        <v>321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80</v>
      </c>
    </row>
    <row r="190" s="12" customFormat="1" ht="22.8" customHeight="1">
      <c r="A190" s="12"/>
      <c r="B190" s="199"/>
      <c r="C190" s="200"/>
      <c r="D190" s="201" t="s">
        <v>70</v>
      </c>
      <c r="E190" s="213" t="s">
        <v>322</v>
      </c>
      <c r="F190" s="213" t="s">
        <v>323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SUM(P191:P220)</f>
        <v>0</v>
      </c>
      <c r="Q190" s="207"/>
      <c r="R190" s="208">
        <f>SUM(R191:R220)</f>
        <v>1.5938155000000001</v>
      </c>
      <c r="S190" s="207"/>
      <c r="T190" s="209">
        <f>SUM(T191:T220)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80</v>
      </c>
      <c r="AT190" s="211" t="s">
        <v>70</v>
      </c>
      <c r="AU190" s="211" t="s">
        <v>78</v>
      </c>
      <c r="AY190" s="210" t="s">
        <v>146</v>
      </c>
      <c r="BK190" s="212">
        <f>SUM(BK191:BK220)</f>
        <v>0</v>
      </c>
    </row>
    <row r="191" s="2" customFormat="1" ht="16.5" customHeight="1">
      <c r="A191" s="41"/>
      <c r="B191" s="42"/>
      <c r="C191" s="215" t="s">
        <v>324</v>
      </c>
      <c r="D191" s="215" t="s">
        <v>149</v>
      </c>
      <c r="E191" s="216" t="s">
        <v>325</v>
      </c>
      <c r="F191" s="217" t="s">
        <v>326</v>
      </c>
      <c r="G191" s="218" t="s">
        <v>152</v>
      </c>
      <c r="H191" s="219">
        <v>69.480000000000004</v>
      </c>
      <c r="I191" s="220"/>
      <c r="J191" s="221">
        <f>ROUND(I191*H191,2)</f>
        <v>0</v>
      </c>
      <c r="K191" s="217" t="s">
        <v>260</v>
      </c>
      <c r="L191" s="47"/>
      <c r="M191" s="222" t="s">
        <v>19</v>
      </c>
      <c r="N191" s="223" t="s">
        <v>42</v>
      </c>
      <c r="O191" s="87"/>
      <c r="P191" s="224">
        <f>O191*H191</f>
        <v>0</v>
      </c>
      <c r="Q191" s="224">
        <v>0.013860000000000001</v>
      </c>
      <c r="R191" s="224">
        <f>Q191*H191</f>
        <v>0.96299280000000009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242</v>
      </c>
      <c r="AT191" s="226" t="s">
        <v>149</v>
      </c>
      <c r="AU191" s="226" t="s">
        <v>80</v>
      </c>
      <c r="AY191" s="20" t="s">
        <v>146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78</v>
      </c>
      <c r="BK191" s="227">
        <f>ROUND(I191*H191,2)</f>
        <v>0</v>
      </c>
      <c r="BL191" s="20" t="s">
        <v>242</v>
      </c>
      <c r="BM191" s="226" t="s">
        <v>327</v>
      </c>
    </row>
    <row r="192" s="2" customFormat="1">
      <c r="A192" s="41"/>
      <c r="B192" s="42"/>
      <c r="C192" s="43"/>
      <c r="D192" s="228" t="s">
        <v>156</v>
      </c>
      <c r="E192" s="43"/>
      <c r="F192" s="229" t="s">
        <v>326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156</v>
      </c>
      <c r="AU192" s="20" t="s">
        <v>80</v>
      </c>
    </row>
    <row r="193" s="13" customFormat="1">
      <c r="A193" s="13"/>
      <c r="B193" s="235"/>
      <c r="C193" s="236"/>
      <c r="D193" s="228" t="s">
        <v>160</v>
      </c>
      <c r="E193" s="237" t="s">
        <v>19</v>
      </c>
      <c r="F193" s="238" t="s">
        <v>328</v>
      </c>
      <c r="G193" s="236"/>
      <c r="H193" s="239">
        <v>69.480000000000004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160</v>
      </c>
      <c r="AU193" s="245" t="s">
        <v>80</v>
      </c>
      <c r="AV193" s="13" t="s">
        <v>80</v>
      </c>
      <c r="AW193" s="13" t="s">
        <v>33</v>
      </c>
      <c r="AX193" s="13" t="s">
        <v>71</v>
      </c>
      <c r="AY193" s="245" t="s">
        <v>146</v>
      </c>
    </row>
    <row r="194" s="14" customFormat="1">
      <c r="A194" s="14"/>
      <c r="B194" s="246"/>
      <c r="C194" s="247"/>
      <c r="D194" s="228" t="s">
        <v>160</v>
      </c>
      <c r="E194" s="248" t="s">
        <v>19</v>
      </c>
      <c r="F194" s="249" t="s">
        <v>163</v>
      </c>
      <c r="G194" s="247"/>
      <c r="H194" s="250">
        <v>69.480000000000004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160</v>
      </c>
      <c r="AU194" s="256" t="s">
        <v>80</v>
      </c>
      <c r="AV194" s="14" t="s">
        <v>154</v>
      </c>
      <c r="AW194" s="14" t="s">
        <v>33</v>
      </c>
      <c r="AX194" s="14" t="s">
        <v>78</v>
      </c>
      <c r="AY194" s="256" t="s">
        <v>146</v>
      </c>
    </row>
    <row r="195" s="2" customFormat="1" ht="24.15" customHeight="1">
      <c r="A195" s="41"/>
      <c r="B195" s="42"/>
      <c r="C195" s="215" t="s">
        <v>329</v>
      </c>
      <c r="D195" s="215" t="s">
        <v>149</v>
      </c>
      <c r="E195" s="216" t="s">
        <v>330</v>
      </c>
      <c r="F195" s="217" t="s">
        <v>331</v>
      </c>
      <c r="G195" s="218" t="s">
        <v>152</v>
      </c>
      <c r="H195" s="219">
        <v>23.555</v>
      </c>
      <c r="I195" s="220"/>
      <c r="J195" s="221">
        <f>ROUND(I195*H195,2)</f>
        <v>0</v>
      </c>
      <c r="K195" s="217" t="s">
        <v>153</v>
      </c>
      <c r="L195" s="47"/>
      <c r="M195" s="222" t="s">
        <v>19</v>
      </c>
      <c r="N195" s="223" t="s">
        <v>42</v>
      </c>
      <c r="O195" s="87"/>
      <c r="P195" s="224">
        <f>O195*H195</f>
        <v>0</v>
      </c>
      <c r="Q195" s="224">
        <v>0.0126</v>
      </c>
      <c r="R195" s="224">
        <f>Q195*H195</f>
        <v>0.29679299999999997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242</v>
      </c>
      <c r="AT195" s="226" t="s">
        <v>149</v>
      </c>
      <c r="AU195" s="226" t="s">
        <v>80</v>
      </c>
      <c r="AY195" s="20" t="s">
        <v>146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78</v>
      </c>
      <c r="BK195" s="227">
        <f>ROUND(I195*H195,2)</f>
        <v>0</v>
      </c>
      <c r="BL195" s="20" t="s">
        <v>242</v>
      </c>
      <c r="BM195" s="226" t="s">
        <v>332</v>
      </c>
    </row>
    <row r="196" s="2" customFormat="1">
      <c r="A196" s="41"/>
      <c r="B196" s="42"/>
      <c r="C196" s="43"/>
      <c r="D196" s="228" t="s">
        <v>156</v>
      </c>
      <c r="E196" s="43"/>
      <c r="F196" s="229" t="s">
        <v>333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156</v>
      </c>
      <c r="AU196" s="20" t="s">
        <v>80</v>
      </c>
    </row>
    <row r="197" s="2" customFormat="1">
      <c r="A197" s="41"/>
      <c r="B197" s="42"/>
      <c r="C197" s="43"/>
      <c r="D197" s="233" t="s">
        <v>158</v>
      </c>
      <c r="E197" s="43"/>
      <c r="F197" s="234" t="s">
        <v>334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158</v>
      </c>
      <c r="AU197" s="20" t="s">
        <v>80</v>
      </c>
    </row>
    <row r="198" s="13" customFormat="1">
      <c r="A198" s="13"/>
      <c r="B198" s="235"/>
      <c r="C198" s="236"/>
      <c r="D198" s="228" t="s">
        <v>160</v>
      </c>
      <c r="E198" s="237" t="s">
        <v>19</v>
      </c>
      <c r="F198" s="238" t="s">
        <v>335</v>
      </c>
      <c r="G198" s="236"/>
      <c r="H198" s="239">
        <v>23.555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160</v>
      </c>
      <c r="AU198" s="245" t="s">
        <v>80</v>
      </c>
      <c r="AV198" s="13" t="s">
        <v>80</v>
      </c>
      <c r="AW198" s="13" t="s">
        <v>33</v>
      </c>
      <c r="AX198" s="13" t="s">
        <v>71</v>
      </c>
      <c r="AY198" s="245" t="s">
        <v>146</v>
      </c>
    </row>
    <row r="199" s="14" customFormat="1">
      <c r="A199" s="14"/>
      <c r="B199" s="246"/>
      <c r="C199" s="247"/>
      <c r="D199" s="228" t="s">
        <v>160</v>
      </c>
      <c r="E199" s="248" t="s">
        <v>19</v>
      </c>
      <c r="F199" s="249" t="s">
        <v>163</v>
      </c>
      <c r="G199" s="247"/>
      <c r="H199" s="250">
        <v>23.555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160</v>
      </c>
      <c r="AU199" s="256" t="s">
        <v>80</v>
      </c>
      <c r="AV199" s="14" t="s">
        <v>154</v>
      </c>
      <c r="AW199" s="14" t="s">
        <v>33</v>
      </c>
      <c r="AX199" s="14" t="s">
        <v>78</v>
      </c>
      <c r="AY199" s="256" t="s">
        <v>146</v>
      </c>
    </row>
    <row r="200" s="2" customFormat="1" ht="16.5" customHeight="1">
      <c r="A200" s="41"/>
      <c r="B200" s="42"/>
      <c r="C200" s="215" t="s">
        <v>336</v>
      </c>
      <c r="D200" s="215" t="s">
        <v>149</v>
      </c>
      <c r="E200" s="216" t="s">
        <v>337</v>
      </c>
      <c r="F200" s="217" t="s">
        <v>338</v>
      </c>
      <c r="G200" s="218" t="s">
        <v>152</v>
      </c>
      <c r="H200" s="219">
        <v>23.555</v>
      </c>
      <c r="I200" s="220"/>
      <c r="J200" s="221">
        <f>ROUND(I200*H200,2)</f>
        <v>0</v>
      </c>
      <c r="K200" s="217" t="s">
        <v>153</v>
      </c>
      <c r="L200" s="47"/>
      <c r="M200" s="222" t="s">
        <v>19</v>
      </c>
      <c r="N200" s="223" t="s">
        <v>42</v>
      </c>
      <c r="O200" s="87"/>
      <c r="P200" s="224">
        <f>O200*H200</f>
        <v>0</v>
      </c>
      <c r="Q200" s="224">
        <v>0.00010000000000000001</v>
      </c>
      <c r="R200" s="224">
        <f>Q200*H200</f>
        <v>0.0023555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242</v>
      </c>
      <c r="AT200" s="226" t="s">
        <v>149</v>
      </c>
      <c r="AU200" s="226" t="s">
        <v>80</v>
      </c>
      <c r="AY200" s="20" t="s">
        <v>146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78</v>
      </c>
      <c r="BK200" s="227">
        <f>ROUND(I200*H200,2)</f>
        <v>0</v>
      </c>
      <c r="BL200" s="20" t="s">
        <v>242</v>
      </c>
      <c r="BM200" s="226" t="s">
        <v>339</v>
      </c>
    </row>
    <row r="201" s="2" customFormat="1">
      <c r="A201" s="41"/>
      <c r="B201" s="42"/>
      <c r="C201" s="43"/>
      <c r="D201" s="228" t="s">
        <v>156</v>
      </c>
      <c r="E201" s="43"/>
      <c r="F201" s="229" t="s">
        <v>340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156</v>
      </c>
      <c r="AU201" s="20" t="s">
        <v>80</v>
      </c>
    </row>
    <row r="202" s="2" customFormat="1">
      <c r="A202" s="41"/>
      <c r="B202" s="42"/>
      <c r="C202" s="43"/>
      <c r="D202" s="233" t="s">
        <v>158</v>
      </c>
      <c r="E202" s="43"/>
      <c r="F202" s="234" t="s">
        <v>341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158</v>
      </c>
      <c r="AU202" s="20" t="s">
        <v>80</v>
      </c>
    </row>
    <row r="203" s="13" customFormat="1">
      <c r="A203" s="13"/>
      <c r="B203" s="235"/>
      <c r="C203" s="236"/>
      <c r="D203" s="228" t="s">
        <v>160</v>
      </c>
      <c r="E203" s="237" t="s">
        <v>19</v>
      </c>
      <c r="F203" s="238" t="s">
        <v>335</v>
      </c>
      <c r="G203" s="236"/>
      <c r="H203" s="239">
        <v>23.555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160</v>
      </c>
      <c r="AU203" s="245" t="s">
        <v>80</v>
      </c>
      <c r="AV203" s="13" t="s">
        <v>80</v>
      </c>
      <c r="AW203" s="13" t="s">
        <v>33</v>
      </c>
      <c r="AX203" s="13" t="s">
        <v>71</v>
      </c>
      <c r="AY203" s="245" t="s">
        <v>146</v>
      </c>
    </row>
    <row r="204" s="14" customFormat="1">
      <c r="A204" s="14"/>
      <c r="B204" s="246"/>
      <c r="C204" s="247"/>
      <c r="D204" s="228" t="s">
        <v>160</v>
      </c>
      <c r="E204" s="248" t="s">
        <v>19</v>
      </c>
      <c r="F204" s="249" t="s">
        <v>163</v>
      </c>
      <c r="G204" s="247"/>
      <c r="H204" s="250">
        <v>23.555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160</v>
      </c>
      <c r="AU204" s="256" t="s">
        <v>80</v>
      </c>
      <c r="AV204" s="14" t="s">
        <v>154</v>
      </c>
      <c r="AW204" s="14" t="s">
        <v>33</v>
      </c>
      <c r="AX204" s="14" t="s">
        <v>78</v>
      </c>
      <c r="AY204" s="256" t="s">
        <v>146</v>
      </c>
    </row>
    <row r="205" s="2" customFormat="1" ht="21.75" customHeight="1">
      <c r="A205" s="41"/>
      <c r="B205" s="42"/>
      <c r="C205" s="215" t="s">
        <v>342</v>
      </c>
      <c r="D205" s="215" t="s">
        <v>149</v>
      </c>
      <c r="E205" s="216" t="s">
        <v>343</v>
      </c>
      <c r="F205" s="217" t="s">
        <v>344</v>
      </c>
      <c r="G205" s="218" t="s">
        <v>152</v>
      </c>
      <c r="H205" s="219">
        <v>17.93</v>
      </c>
      <c r="I205" s="220"/>
      <c r="J205" s="221">
        <f>ROUND(I205*H205,2)</f>
        <v>0</v>
      </c>
      <c r="K205" s="217" t="s">
        <v>153</v>
      </c>
      <c r="L205" s="47"/>
      <c r="M205" s="222" t="s">
        <v>19</v>
      </c>
      <c r="N205" s="223" t="s">
        <v>42</v>
      </c>
      <c r="O205" s="87"/>
      <c r="P205" s="224">
        <f>O205*H205</f>
        <v>0</v>
      </c>
      <c r="Q205" s="224">
        <v>0.013939999999999999</v>
      </c>
      <c r="R205" s="224">
        <f>Q205*H205</f>
        <v>0.24994419999999998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242</v>
      </c>
      <c r="AT205" s="226" t="s">
        <v>149</v>
      </c>
      <c r="AU205" s="226" t="s">
        <v>80</v>
      </c>
      <c r="AY205" s="20" t="s">
        <v>146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78</v>
      </c>
      <c r="BK205" s="227">
        <f>ROUND(I205*H205,2)</f>
        <v>0</v>
      </c>
      <c r="BL205" s="20" t="s">
        <v>242</v>
      </c>
      <c r="BM205" s="226" t="s">
        <v>345</v>
      </c>
    </row>
    <row r="206" s="2" customFormat="1">
      <c r="A206" s="41"/>
      <c r="B206" s="42"/>
      <c r="C206" s="43"/>
      <c r="D206" s="228" t="s">
        <v>156</v>
      </c>
      <c r="E206" s="43"/>
      <c r="F206" s="229" t="s">
        <v>346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156</v>
      </c>
      <c r="AU206" s="20" t="s">
        <v>80</v>
      </c>
    </row>
    <row r="207" s="2" customFormat="1">
      <c r="A207" s="41"/>
      <c r="B207" s="42"/>
      <c r="C207" s="43"/>
      <c r="D207" s="233" t="s">
        <v>158</v>
      </c>
      <c r="E207" s="43"/>
      <c r="F207" s="234" t="s">
        <v>347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158</v>
      </c>
      <c r="AU207" s="20" t="s">
        <v>80</v>
      </c>
    </row>
    <row r="208" s="13" customFormat="1">
      <c r="A208" s="13"/>
      <c r="B208" s="235"/>
      <c r="C208" s="236"/>
      <c r="D208" s="228" t="s">
        <v>160</v>
      </c>
      <c r="E208" s="237" t="s">
        <v>19</v>
      </c>
      <c r="F208" s="238" t="s">
        <v>348</v>
      </c>
      <c r="G208" s="236"/>
      <c r="H208" s="239">
        <v>17.93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160</v>
      </c>
      <c r="AU208" s="245" t="s">
        <v>80</v>
      </c>
      <c r="AV208" s="13" t="s">
        <v>80</v>
      </c>
      <c r="AW208" s="13" t="s">
        <v>33</v>
      </c>
      <c r="AX208" s="13" t="s">
        <v>71</v>
      </c>
      <c r="AY208" s="245" t="s">
        <v>146</v>
      </c>
    </row>
    <row r="209" s="14" customFormat="1">
      <c r="A209" s="14"/>
      <c r="B209" s="246"/>
      <c r="C209" s="247"/>
      <c r="D209" s="228" t="s">
        <v>160</v>
      </c>
      <c r="E209" s="248" t="s">
        <v>19</v>
      </c>
      <c r="F209" s="249" t="s">
        <v>163</v>
      </c>
      <c r="G209" s="247"/>
      <c r="H209" s="250">
        <v>17.93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160</v>
      </c>
      <c r="AU209" s="256" t="s">
        <v>80</v>
      </c>
      <c r="AV209" s="14" t="s">
        <v>154</v>
      </c>
      <c r="AW209" s="14" t="s">
        <v>33</v>
      </c>
      <c r="AX209" s="14" t="s">
        <v>78</v>
      </c>
      <c r="AY209" s="256" t="s">
        <v>146</v>
      </c>
    </row>
    <row r="210" s="2" customFormat="1" ht="21.75" customHeight="1">
      <c r="A210" s="41"/>
      <c r="B210" s="42"/>
      <c r="C210" s="215" t="s">
        <v>250</v>
      </c>
      <c r="D210" s="215" t="s">
        <v>149</v>
      </c>
      <c r="E210" s="216" t="s">
        <v>349</v>
      </c>
      <c r="F210" s="217" t="s">
        <v>350</v>
      </c>
      <c r="G210" s="218" t="s">
        <v>274</v>
      </c>
      <c r="H210" s="219">
        <v>5.5</v>
      </c>
      <c r="I210" s="220"/>
      <c r="J210" s="221">
        <f>ROUND(I210*H210,2)</f>
        <v>0</v>
      </c>
      <c r="K210" s="217" t="s">
        <v>153</v>
      </c>
      <c r="L210" s="47"/>
      <c r="M210" s="222" t="s">
        <v>19</v>
      </c>
      <c r="N210" s="223" t="s">
        <v>42</v>
      </c>
      <c r="O210" s="87"/>
      <c r="P210" s="224">
        <f>O210*H210</f>
        <v>0</v>
      </c>
      <c r="Q210" s="224">
        <v>0.01486</v>
      </c>
      <c r="R210" s="224">
        <f>Q210*H210</f>
        <v>0.081729999999999997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242</v>
      </c>
      <c r="AT210" s="226" t="s">
        <v>149</v>
      </c>
      <c r="AU210" s="226" t="s">
        <v>80</v>
      </c>
      <c r="AY210" s="20" t="s">
        <v>146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78</v>
      </c>
      <c r="BK210" s="227">
        <f>ROUND(I210*H210,2)</f>
        <v>0</v>
      </c>
      <c r="BL210" s="20" t="s">
        <v>242</v>
      </c>
      <c r="BM210" s="226" t="s">
        <v>351</v>
      </c>
    </row>
    <row r="211" s="2" customFormat="1">
      <c r="A211" s="41"/>
      <c r="B211" s="42"/>
      <c r="C211" s="43"/>
      <c r="D211" s="228" t="s">
        <v>156</v>
      </c>
      <c r="E211" s="43"/>
      <c r="F211" s="229" t="s">
        <v>352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156</v>
      </c>
      <c r="AU211" s="20" t="s">
        <v>80</v>
      </c>
    </row>
    <row r="212" s="2" customFormat="1">
      <c r="A212" s="41"/>
      <c r="B212" s="42"/>
      <c r="C212" s="43"/>
      <c r="D212" s="233" t="s">
        <v>158</v>
      </c>
      <c r="E212" s="43"/>
      <c r="F212" s="234" t="s">
        <v>353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158</v>
      </c>
      <c r="AU212" s="20" t="s">
        <v>80</v>
      </c>
    </row>
    <row r="213" s="13" customFormat="1">
      <c r="A213" s="13"/>
      <c r="B213" s="235"/>
      <c r="C213" s="236"/>
      <c r="D213" s="228" t="s">
        <v>160</v>
      </c>
      <c r="E213" s="237" t="s">
        <v>19</v>
      </c>
      <c r="F213" s="238" t="s">
        <v>354</v>
      </c>
      <c r="G213" s="236"/>
      <c r="H213" s="239">
        <v>5.5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160</v>
      </c>
      <c r="AU213" s="245" t="s">
        <v>80</v>
      </c>
      <c r="AV213" s="13" t="s">
        <v>80</v>
      </c>
      <c r="AW213" s="13" t="s">
        <v>33</v>
      </c>
      <c r="AX213" s="13" t="s">
        <v>71</v>
      </c>
      <c r="AY213" s="245" t="s">
        <v>146</v>
      </c>
    </row>
    <row r="214" s="14" customFormat="1">
      <c r="A214" s="14"/>
      <c r="B214" s="246"/>
      <c r="C214" s="247"/>
      <c r="D214" s="228" t="s">
        <v>160</v>
      </c>
      <c r="E214" s="248" t="s">
        <v>19</v>
      </c>
      <c r="F214" s="249" t="s">
        <v>163</v>
      </c>
      <c r="G214" s="247"/>
      <c r="H214" s="250">
        <v>5.5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160</v>
      </c>
      <c r="AU214" s="256" t="s">
        <v>80</v>
      </c>
      <c r="AV214" s="14" t="s">
        <v>154</v>
      </c>
      <c r="AW214" s="14" t="s">
        <v>33</v>
      </c>
      <c r="AX214" s="14" t="s">
        <v>78</v>
      </c>
      <c r="AY214" s="256" t="s">
        <v>146</v>
      </c>
    </row>
    <row r="215" s="2" customFormat="1" ht="33" customHeight="1">
      <c r="A215" s="41"/>
      <c r="B215" s="42"/>
      <c r="C215" s="215" t="s">
        <v>355</v>
      </c>
      <c r="D215" s="215" t="s">
        <v>149</v>
      </c>
      <c r="E215" s="216" t="s">
        <v>356</v>
      </c>
      <c r="F215" s="217" t="s">
        <v>357</v>
      </c>
      <c r="G215" s="218" t="s">
        <v>312</v>
      </c>
      <c r="H215" s="267"/>
      <c r="I215" s="220"/>
      <c r="J215" s="221">
        <f>ROUND(I215*H215,2)</f>
        <v>0</v>
      </c>
      <c r="K215" s="217" t="s">
        <v>153</v>
      </c>
      <c r="L215" s="47"/>
      <c r="M215" s="222" t="s">
        <v>19</v>
      </c>
      <c r="N215" s="223" t="s">
        <v>42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242</v>
      </c>
      <c r="AT215" s="226" t="s">
        <v>149</v>
      </c>
      <c r="AU215" s="226" t="s">
        <v>80</v>
      </c>
      <c r="AY215" s="20" t="s">
        <v>146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78</v>
      </c>
      <c r="BK215" s="227">
        <f>ROUND(I215*H215,2)</f>
        <v>0</v>
      </c>
      <c r="BL215" s="20" t="s">
        <v>242</v>
      </c>
      <c r="BM215" s="226" t="s">
        <v>358</v>
      </c>
    </row>
    <row r="216" s="2" customFormat="1">
      <c r="A216" s="41"/>
      <c r="B216" s="42"/>
      <c r="C216" s="43"/>
      <c r="D216" s="228" t="s">
        <v>156</v>
      </c>
      <c r="E216" s="43"/>
      <c r="F216" s="229" t="s">
        <v>359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156</v>
      </c>
      <c r="AU216" s="20" t="s">
        <v>80</v>
      </c>
    </row>
    <row r="217" s="2" customFormat="1">
      <c r="A217" s="41"/>
      <c r="B217" s="42"/>
      <c r="C217" s="43"/>
      <c r="D217" s="233" t="s">
        <v>158</v>
      </c>
      <c r="E217" s="43"/>
      <c r="F217" s="234" t="s">
        <v>360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158</v>
      </c>
      <c r="AU217" s="20" t="s">
        <v>80</v>
      </c>
    </row>
    <row r="218" s="2" customFormat="1" ht="37.8" customHeight="1">
      <c r="A218" s="41"/>
      <c r="B218" s="42"/>
      <c r="C218" s="215" t="s">
        <v>361</v>
      </c>
      <c r="D218" s="215" t="s">
        <v>149</v>
      </c>
      <c r="E218" s="216" t="s">
        <v>362</v>
      </c>
      <c r="F218" s="217" t="s">
        <v>363</v>
      </c>
      <c r="G218" s="218" t="s">
        <v>312</v>
      </c>
      <c r="H218" s="267"/>
      <c r="I218" s="220"/>
      <c r="J218" s="221">
        <f>ROUND(I218*H218,2)</f>
        <v>0</v>
      </c>
      <c r="K218" s="217" t="s">
        <v>153</v>
      </c>
      <c r="L218" s="47"/>
      <c r="M218" s="222" t="s">
        <v>19</v>
      </c>
      <c r="N218" s="223" t="s">
        <v>42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242</v>
      </c>
      <c r="AT218" s="226" t="s">
        <v>149</v>
      </c>
      <c r="AU218" s="226" t="s">
        <v>80</v>
      </c>
      <c r="AY218" s="20" t="s">
        <v>146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78</v>
      </c>
      <c r="BK218" s="227">
        <f>ROUND(I218*H218,2)</f>
        <v>0</v>
      </c>
      <c r="BL218" s="20" t="s">
        <v>242</v>
      </c>
      <c r="BM218" s="226" t="s">
        <v>364</v>
      </c>
    </row>
    <row r="219" s="2" customFormat="1">
      <c r="A219" s="41"/>
      <c r="B219" s="42"/>
      <c r="C219" s="43"/>
      <c r="D219" s="228" t="s">
        <v>156</v>
      </c>
      <c r="E219" s="43"/>
      <c r="F219" s="229" t="s">
        <v>365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156</v>
      </c>
      <c r="AU219" s="20" t="s">
        <v>80</v>
      </c>
    </row>
    <row r="220" s="2" customFormat="1">
      <c r="A220" s="41"/>
      <c r="B220" s="42"/>
      <c r="C220" s="43"/>
      <c r="D220" s="233" t="s">
        <v>158</v>
      </c>
      <c r="E220" s="43"/>
      <c r="F220" s="234" t="s">
        <v>366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158</v>
      </c>
      <c r="AU220" s="20" t="s">
        <v>80</v>
      </c>
    </row>
    <row r="221" s="12" customFormat="1" ht="22.8" customHeight="1">
      <c r="A221" s="12"/>
      <c r="B221" s="199"/>
      <c r="C221" s="200"/>
      <c r="D221" s="201" t="s">
        <v>70</v>
      </c>
      <c r="E221" s="213" t="s">
        <v>367</v>
      </c>
      <c r="F221" s="213" t="s">
        <v>368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SUM(P222:P247)</f>
        <v>0</v>
      </c>
      <c r="Q221" s="207"/>
      <c r="R221" s="208">
        <f>SUM(R222:R247)</f>
        <v>0</v>
      </c>
      <c r="S221" s="207"/>
      <c r="T221" s="209">
        <f>SUM(T222:T247)</f>
        <v>2.3442198000000003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80</v>
      </c>
      <c r="AT221" s="211" t="s">
        <v>70</v>
      </c>
      <c r="AU221" s="211" t="s">
        <v>78</v>
      </c>
      <c r="AY221" s="210" t="s">
        <v>146</v>
      </c>
      <c r="BK221" s="212">
        <f>SUM(BK222:BK247)</f>
        <v>0</v>
      </c>
    </row>
    <row r="222" s="2" customFormat="1" ht="16.5" customHeight="1">
      <c r="A222" s="41"/>
      <c r="B222" s="42"/>
      <c r="C222" s="215" t="s">
        <v>369</v>
      </c>
      <c r="D222" s="215" t="s">
        <v>149</v>
      </c>
      <c r="E222" s="216" t="s">
        <v>370</v>
      </c>
      <c r="F222" s="217" t="s">
        <v>371</v>
      </c>
      <c r="G222" s="218" t="s">
        <v>152</v>
      </c>
      <c r="H222" s="219">
        <v>31.699999999999999</v>
      </c>
      <c r="I222" s="220"/>
      <c r="J222" s="221">
        <f>ROUND(I222*H222,2)</f>
        <v>0</v>
      </c>
      <c r="K222" s="217" t="s">
        <v>153</v>
      </c>
      <c r="L222" s="47"/>
      <c r="M222" s="222" t="s">
        <v>19</v>
      </c>
      <c r="N222" s="223" t="s">
        <v>42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0.01098</v>
      </c>
      <c r="T222" s="225">
        <f>S222*H222</f>
        <v>0.34806599999999999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242</v>
      </c>
      <c r="AT222" s="226" t="s">
        <v>149</v>
      </c>
      <c r="AU222" s="226" t="s">
        <v>80</v>
      </c>
      <c r="AY222" s="20" t="s">
        <v>146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78</v>
      </c>
      <c r="BK222" s="227">
        <f>ROUND(I222*H222,2)</f>
        <v>0</v>
      </c>
      <c r="BL222" s="20" t="s">
        <v>242</v>
      </c>
      <c r="BM222" s="226" t="s">
        <v>372</v>
      </c>
    </row>
    <row r="223" s="2" customFormat="1">
      <c r="A223" s="41"/>
      <c r="B223" s="42"/>
      <c r="C223" s="43"/>
      <c r="D223" s="228" t="s">
        <v>156</v>
      </c>
      <c r="E223" s="43"/>
      <c r="F223" s="229" t="s">
        <v>373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156</v>
      </c>
      <c r="AU223" s="20" t="s">
        <v>80</v>
      </c>
    </row>
    <row r="224" s="2" customFormat="1">
      <c r="A224" s="41"/>
      <c r="B224" s="42"/>
      <c r="C224" s="43"/>
      <c r="D224" s="233" t="s">
        <v>158</v>
      </c>
      <c r="E224" s="43"/>
      <c r="F224" s="234" t="s">
        <v>374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158</v>
      </c>
      <c r="AU224" s="20" t="s">
        <v>80</v>
      </c>
    </row>
    <row r="225" s="13" customFormat="1">
      <c r="A225" s="13"/>
      <c r="B225" s="235"/>
      <c r="C225" s="236"/>
      <c r="D225" s="228" t="s">
        <v>160</v>
      </c>
      <c r="E225" s="237" t="s">
        <v>19</v>
      </c>
      <c r="F225" s="238" t="s">
        <v>375</v>
      </c>
      <c r="G225" s="236"/>
      <c r="H225" s="239">
        <v>31.699999999999999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160</v>
      </c>
      <c r="AU225" s="245" t="s">
        <v>80</v>
      </c>
      <c r="AV225" s="13" t="s">
        <v>80</v>
      </c>
      <c r="AW225" s="13" t="s">
        <v>33</v>
      </c>
      <c r="AX225" s="13" t="s">
        <v>71</v>
      </c>
      <c r="AY225" s="245" t="s">
        <v>146</v>
      </c>
    </row>
    <row r="226" s="14" customFormat="1">
      <c r="A226" s="14"/>
      <c r="B226" s="246"/>
      <c r="C226" s="247"/>
      <c r="D226" s="228" t="s">
        <v>160</v>
      </c>
      <c r="E226" s="248" t="s">
        <v>19</v>
      </c>
      <c r="F226" s="249" t="s">
        <v>163</v>
      </c>
      <c r="G226" s="247"/>
      <c r="H226" s="250">
        <v>31.699999999999999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160</v>
      </c>
      <c r="AU226" s="256" t="s">
        <v>80</v>
      </c>
      <c r="AV226" s="14" t="s">
        <v>154</v>
      </c>
      <c r="AW226" s="14" t="s">
        <v>33</v>
      </c>
      <c r="AX226" s="14" t="s">
        <v>78</v>
      </c>
      <c r="AY226" s="256" t="s">
        <v>146</v>
      </c>
    </row>
    <row r="227" s="2" customFormat="1" ht="24.15" customHeight="1">
      <c r="A227" s="41"/>
      <c r="B227" s="42"/>
      <c r="C227" s="215" t="s">
        <v>376</v>
      </c>
      <c r="D227" s="215" t="s">
        <v>149</v>
      </c>
      <c r="E227" s="216" t="s">
        <v>377</v>
      </c>
      <c r="F227" s="217" t="s">
        <v>378</v>
      </c>
      <c r="G227" s="218" t="s">
        <v>152</v>
      </c>
      <c r="H227" s="219">
        <v>31.699999999999999</v>
      </c>
      <c r="I227" s="220"/>
      <c r="J227" s="221">
        <f>ROUND(I227*H227,2)</f>
        <v>0</v>
      </c>
      <c r="K227" s="217" t="s">
        <v>153</v>
      </c>
      <c r="L227" s="47"/>
      <c r="M227" s="222" t="s">
        <v>19</v>
      </c>
      <c r="N227" s="223" t="s">
        <v>42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0.0080000000000000002</v>
      </c>
      <c r="T227" s="225">
        <f>S227*H227</f>
        <v>0.25359999999999999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242</v>
      </c>
      <c r="AT227" s="226" t="s">
        <v>149</v>
      </c>
      <c r="AU227" s="226" t="s">
        <v>80</v>
      </c>
      <c r="AY227" s="20" t="s">
        <v>146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78</v>
      </c>
      <c r="BK227" s="227">
        <f>ROUND(I227*H227,2)</f>
        <v>0</v>
      </c>
      <c r="BL227" s="20" t="s">
        <v>242</v>
      </c>
      <c r="BM227" s="226" t="s">
        <v>379</v>
      </c>
    </row>
    <row r="228" s="2" customFormat="1">
      <c r="A228" s="41"/>
      <c r="B228" s="42"/>
      <c r="C228" s="43"/>
      <c r="D228" s="228" t="s">
        <v>156</v>
      </c>
      <c r="E228" s="43"/>
      <c r="F228" s="229" t="s">
        <v>380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156</v>
      </c>
      <c r="AU228" s="20" t="s">
        <v>80</v>
      </c>
    </row>
    <row r="229" s="2" customFormat="1">
      <c r="A229" s="41"/>
      <c r="B229" s="42"/>
      <c r="C229" s="43"/>
      <c r="D229" s="233" t="s">
        <v>158</v>
      </c>
      <c r="E229" s="43"/>
      <c r="F229" s="234" t="s">
        <v>381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158</v>
      </c>
      <c r="AU229" s="20" t="s">
        <v>80</v>
      </c>
    </row>
    <row r="230" s="13" customFormat="1">
      <c r="A230" s="13"/>
      <c r="B230" s="235"/>
      <c r="C230" s="236"/>
      <c r="D230" s="228" t="s">
        <v>160</v>
      </c>
      <c r="E230" s="237" t="s">
        <v>19</v>
      </c>
      <c r="F230" s="238" t="s">
        <v>375</v>
      </c>
      <c r="G230" s="236"/>
      <c r="H230" s="239">
        <v>31.699999999999999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160</v>
      </c>
      <c r="AU230" s="245" t="s">
        <v>80</v>
      </c>
      <c r="AV230" s="13" t="s">
        <v>80</v>
      </c>
      <c r="AW230" s="13" t="s">
        <v>33</v>
      </c>
      <c r="AX230" s="13" t="s">
        <v>71</v>
      </c>
      <c r="AY230" s="245" t="s">
        <v>146</v>
      </c>
    </row>
    <row r="231" s="14" customFormat="1">
      <c r="A231" s="14"/>
      <c r="B231" s="246"/>
      <c r="C231" s="247"/>
      <c r="D231" s="228" t="s">
        <v>160</v>
      </c>
      <c r="E231" s="248" t="s">
        <v>19</v>
      </c>
      <c r="F231" s="249" t="s">
        <v>163</v>
      </c>
      <c r="G231" s="247"/>
      <c r="H231" s="250">
        <v>31.699999999999999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160</v>
      </c>
      <c r="AU231" s="256" t="s">
        <v>80</v>
      </c>
      <c r="AV231" s="14" t="s">
        <v>154</v>
      </c>
      <c r="AW231" s="14" t="s">
        <v>33</v>
      </c>
      <c r="AX231" s="14" t="s">
        <v>78</v>
      </c>
      <c r="AY231" s="256" t="s">
        <v>146</v>
      </c>
    </row>
    <row r="232" s="2" customFormat="1" ht="21.75" customHeight="1">
      <c r="A232" s="41"/>
      <c r="B232" s="42"/>
      <c r="C232" s="215" t="s">
        <v>382</v>
      </c>
      <c r="D232" s="215" t="s">
        <v>149</v>
      </c>
      <c r="E232" s="216" t="s">
        <v>383</v>
      </c>
      <c r="F232" s="217" t="s">
        <v>384</v>
      </c>
      <c r="G232" s="218" t="s">
        <v>152</v>
      </c>
      <c r="H232" s="219">
        <v>91.810000000000002</v>
      </c>
      <c r="I232" s="220"/>
      <c r="J232" s="221">
        <f>ROUND(I232*H232,2)</f>
        <v>0</v>
      </c>
      <c r="K232" s="217" t="s">
        <v>153</v>
      </c>
      <c r="L232" s="47"/>
      <c r="M232" s="222" t="s">
        <v>19</v>
      </c>
      <c r="N232" s="223" t="s">
        <v>42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0.01098</v>
      </c>
      <c r="T232" s="225">
        <f>S232*H232</f>
        <v>1.0080738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242</v>
      </c>
      <c r="AT232" s="226" t="s">
        <v>149</v>
      </c>
      <c r="AU232" s="226" t="s">
        <v>80</v>
      </c>
      <c r="AY232" s="20" t="s">
        <v>146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78</v>
      </c>
      <c r="BK232" s="227">
        <f>ROUND(I232*H232,2)</f>
        <v>0</v>
      </c>
      <c r="BL232" s="20" t="s">
        <v>242</v>
      </c>
      <c r="BM232" s="226" t="s">
        <v>385</v>
      </c>
    </row>
    <row r="233" s="2" customFormat="1">
      <c r="A233" s="41"/>
      <c r="B233" s="42"/>
      <c r="C233" s="43"/>
      <c r="D233" s="228" t="s">
        <v>156</v>
      </c>
      <c r="E233" s="43"/>
      <c r="F233" s="229" t="s">
        <v>386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156</v>
      </c>
      <c r="AU233" s="20" t="s">
        <v>80</v>
      </c>
    </row>
    <row r="234" s="2" customFormat="1">
      <c r="A234" s="41"/>
      <c r="B234" s="42"/>
      <c r="C234" s="43"/>
      <c r="D234" s="233" t="s">
        <v>158</v>
      </c>
      <c r="E234" s="43"/>
      <c r="F234" s="234" t="s">
        <v>387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158</v>
      </c>
      <c r="AU234" s="20" t="s">
        <v>80</v>
      </c>
    </row>
    <row r="235" s="13" customFormat="1">
      <c r="A235" s="13"/>
      <c r="B235" s="235"/>
      <c r="C235" s="236"/>
      <c r="D235" s="228" t="s">
        <v>160</v>
      </c>
      <c r="E235" s="237" t="s">
        <v>19</v>
      </c>
      <c r="F235" s="238" t="s">
        <v>388</v>
      </c>
      <c r="G235" s="236"/>
      <c r="H235" s="239">
        <v>91.810000000000002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160</v>
      </c>
      <c r="AU235" s="245" t="s">
        <v>80</v>
      </c>
      <c r="AV235" s="13" t="s">
        <v>80</v>
      </c>
      <c r="AW235" s="13" t="s">
        <v>33</v>
      </c>
      <c r="AX235" s="13" t="s">
        <v>71</v>
      </c>
      <c r="AY235" s="245" t="s">
        <v>146</v>
      </c>
    </row>
    <row r="236" s="14" customFormat="1">
      <c r="A236" s="14"/>
      <c r="B236" s="246"/>
      <c r="C236" s="247"/>
      <c r="D236" s="228" t="s">
        <v>160</v>
      </c>
      <c r="E236" s="248" t="s">
        <v>19</v>
      </c>
      <c r="F236" s="249" t="s">
        <v>163</v>
      </c>
      <c r="G236" s="247"/>
      <c r="H236" s="250">
        <v>91.810000000000002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160</v>
      </c>
      <c r="AU236" s="256" t="s">
        <v>80</v>
      </c>
      <c r="AV236" s="14" t="s">
        <v>154</v>
      </c>
      <c r="AW236" s="14" t="s">
        <v>33</v>
      </c>
      <c r="AX236" s="14" t="s">
        <v>78</v>
      </c>
      <c r="AY236" s="256" t="s">
        <v>146</v>
      </c>
    </row>
    <row r="237" s="2" customFormat="1" ht="24.15" customHeight="1">
      <c r="A237" s="41"/>
      <c r="B237" s="42"/>
      <c r="C237" s="215" t="s">
        <v>389</v>
      </c>
      <c r="D237" s="215" t="s">
        <v>149</v>
      </c>
      <c r="E237" s="216" t="s">
        <v>390</v>
      </c>
      <c r="F237" s="217" t="s">
        <v>391</v>
      </c>
      <c r="G237" s="218" t="s">
        <v>152</v>
      </c>
      <c r="H237" s="219">
        <v>91.810000000000002</v>
      </c>
      <c r="I237" s="220"/>
      <c r="J237" s="221">
        <f>ROUND(I237*H237,2)</f>
        <v>0</v>
      </c>
      <c r="K237" s="217" t="s">
        <v>153</v>
      </c>
      <c r="L237" s="47"/>
      <c r="M237" s="222" t="s">
        <v>19</v>
      </c>
      <c r="N237" s="223" t="s">
        <v>42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0.0080000000000000002</v>
      </c>
      <c r="T237" s="225">
        <f>S237*H237</f>
        <v>0.73448000000000002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242</v>
      </c>
      <c r="AT237" s="226" t="s">
        <v>149</v>
      </c>
      <c r="AU237" s="226" t="s">
        <v>80</v>
      </c>
      <c r="AY237" s="20" t="s">
        <v>146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78</v>
      </c>
      <c r="BK237" s="227">
        <f>ROUND(I237*H237,2)</f>
        <v>0</v>
      </c>
      <c r="BL237" s="20" t="s">
        <v>242</v>
      </c>
      <c r="BM237" s="226" t="s">
        <v>392</v>
      </c>
    </row>
    <row r="238" s="2" customFormat="1">
      <c r="A238" s="41"/>
      <c r="B238" s="42"/>
      <c r="C238" s="43"/>
      <c r="D238" s="228" t="s">
        <v>156</v>
      </c>
      <c r="E238" s="43"/>
      <c r="F238" s="229" t="s">
        <v>393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156</v>
      </c>
      <c r="AU238" s="20" t="s">
        <v>80</v>
      </c>
    </row>
    <row r="239" s="2" customFormat="1">
      <c r="A239" s="41"/>
      <c r="B239" s="42"/>
      <c r="C239" s="43"/>
      <c r="D239" s="233" t="s">
        <v>158</v>
      </c>
      <c r="E239" s="43"/>
      <c r="F239" s="234" t="s">
        <v>394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158</v>
      </c>
      <c r="AU239" s="20" t="s">
        <v>80</v>
      </c>
    </row>
    <row r="240" s="13" customFormat="1">
      <c r="A240" s="13"/>
      <c r="B240" s="235"/>
      <c r="C240" s="236"/>
      <c r="D240" s="228" t="s">
        <v>160</v>
      </c>
      <c r="E240" s="237" t="s">
        <v>19</v>
      </c>
      <c r="F240" s="238" t="s">
        <v>388</v>
      </c>
      <c r="G240" s="236"/>
      <c r="H240" s="239">
        <v>91.810000000000002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160</v>
      </c>
      <c r="AU240" s="245" t="s">
        <v>80</v>
      </c>
      <c r="AV240" s="13" t="s">
        <v>80</v>
      </c>
      <c r="AW240" s="13" t="s">
        <v>33</v>
      </c>
      <c r="AX240" s="13" t="s">
        <v>71</v>
      </c>
      <c r="AY240" s="245" t="s">
        <v>146</v>
      </c>
    </row>
    <row r="241" s="14" customFormat="1">
      <c r="A241" s="14"/>
      <c r="B241" s="246"/>
      <c r="C241" s="247"/>
      <c r="D241" s="228" t="s">
        <v>160</v>
      </c>
      <c r="E241" s="248" t="s">
        <v>19</v>
      </c>
      <c r="F241" s="249" t="s">
        <v>163</v>
      </c>
      <c r="G241" s="247"/>
      <c r="H241" s="250">
        <v>91.810000000000002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160</v>
      </c>
      <c r="AU241" s="256" t="s">
        <v>80</v>
      </c>
      <c r="AV241" s="14" t="s">
        <v>154</v>
      </c>
      <c r="AW241" s="14" t="s">
        <v>33</v>
      </c>
      <c r="AX241" s="14" t="s">
        <v>78</v>
      </c>
      <c r="AY241" s="256" t="s">
        <v>146</v>
      </c>
    </row>
    <row r="242" s="2" customFormat="1" ht="24.15" customHeight="1">
      <c r="A242" s="41"/>
      <c r="B242" s="42"/>
      <c r="C242" s="215" t="s">
        <v>395</v>
      </c>
      <c r="D242" s="215" t="s">
        <v>149</v>
      </c>
      <c r="E242" s="216" t="s">
        <v>396</v>
      </c>
      <c r="F242" s="217" t="s">
        <v>397</v>
      </c>
      <c r="G242" s="218" t="s">
        <v>312</v>
      </c>
      <c r="H242" s="267"/>
      <c r="I242" s="220"/>
      <c r="J242" s="221">
        <f>ROUND(I242*H242,2)</f>
        <v>0</v>
      </c>
      <c r="K242" s="217" t="s">
        <v>153</v>
      </c>
      <c r="L242" s="47"/>
      <c r="M242" s="222" t="s">
        <v>19</v>
      </c>
      <c r="N242" s="223" t="s">
        <v>42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242</v>
      </c>
      <c r="AT242" s="226" t="s">
        <v>149</v>
      </c>
      <c r="AU242" s="226" t="s">
        <v>80</v>
      </c>
      <c r="AY242" s="20" t="s">
        <v>146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78</v>
      </c>
      <c r="BK242" s="227">
        <f>ROUND(I242*H242,2)</f>
        <v>0</v>
      </c>
      <c r="BL242" s="20" t="s">
        <v>242</v>
      </c>
      <c r="BM242" s="226" t="s">
        <v>398</v>
      </c>
    </row>
    <row r="243" s="2" customFormat="1">
      <c r="A243" s="41"/>
      <c r="B243" s="42"/>
      <c r="C243" s="43"/>
      <c r="D243" s="228" t="s">
        <v>156</v>
      </c>
      <c r="E243" s="43"/>
      <c r="F243" s="229" t="s">
        <v>399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156</v>
      </c>
      <c r="AU243" s="20" t="s">
        <v>80</v>
      </c>
    </row>
    <row r="244" s="2" customFormat="1">
      <c r="A244" s="41"/>
      <c r="B244" s="42"/>
      <c r="C244" s="43"/>
      <c r="D244" s="233" t="s">
        <v>158</v>
      </c>
      <c r="E244" s="43"/>
      <c r="F244" s="234" t="s">
        <v>400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158</v>
      </c>
      <c r="AU244" s="20" t="s">
        <v>80</v>
      </c>
    </row>
    <row r="245" s="2" customFormat="1" ht="33" customHeight="1">
      <c r="A245" s="41"/>
      <c r="B245" s="42"/>
      <c r="C245" s="215" t="s">
        <v>401</v>
      </c>
      <c r="D245" s="215" t="s">
        <v>149</v>
      </c>
      <c r="E245" s="216" t="s">
        <v>402</v>
      </c>
      <c r="F245" s="217" t="s">
        <v>403</v>
      </c>
      <c r="G245" s="218" t="s">
        <v>312</v>
      </c>
      <c r="H245" s="267"/>
      <c r="I245" s="220"/>
      <c r="J245" s="221">
        <f>ROUND(I245*H245,2)</f>
        <v>0</v>
      </c>
      <c r="K245" s="217" t="s">
        <v>153</v>
      </c>
      <c r="L245" s="47"/>
      <c r="M245" s="222" t="s">
        <v>19</v>
      </c>
      <c r="N245" s="223" t="s">
        <v>42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242</v>
      </c>
      <c r="AT245" s="226" t="s">
        <v>149</v>
      </c>
      <c r="AU245" s="226" t="s">
        <v>80</v>
      </c>
      <c r="AY245" s="20" t="s">
        <v>146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78</v>
      </c>
      <c r="BK245" s="227">
        <f>ROUND(I245*H245,2)</f>
        <v>0</v>
      </c>
      <c r="BL245" s="20" t="s">
        <v>242</v>
      </c>
      <c r="BM245" s="226" t="s">
        <v>404</v>
      </c>
    </row>
    <row r="246" s="2" customFormat="1">
      <c r="A246" s="41"/>
      <c r="B246" s="42"/>
      <c r="C246" s="43"/>
      <c r="D246" s="228" t="s">
        <v>156</v>
      </c>
      <c r="E246" s="43"/>
      <c r="F246" s="229" t="s">
        <v>405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156</v>
      </c>
      <c r="AU246" s="20" t="s">
        <v>80</v>
      </c>
    </row>
    <row r="247" s="2" customFormat="1">
      <c r="A247" s="41"/>
      <c r="B247" s="42"/>
      <c r="C247" s="43"/>
      <c r="D247" s="233" t="s">
        <v>158</v>
      </c>
      <c r="E247" s="43"/>
      <c r="F247" s="234" t="s">
        <v>406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158</v>
      </c>
      <c r="AU247" s="20" t="s">
        <v>80</v>
      </c>
    </row>
    <row r="248" s="12" customFormat="1" ht="22.8" customHeight="1">
      <c r="A248" s="12"/>
      <c r="B248" s="199"/>
      <c r="C248" s="200"/>
      <c r="D248" s="201" t="s">
        <v>70</v>
      </c>
      <c r="E248" s="213" t="s">
        <v>407</v>
      </c>
      <c r="F248" s="213" t="s">
        <v>408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SUM(P249:P290)</f>
        <v>0</v>
      </c>
      <c r="Q248" s="207"/>
      <c r="R248" s="208">
        <f>SUM(R249:R290)</f>
        <v>4.3543170499999988</v>
      </c>
      <c r="S248" s="207"/>
      <c r="T248" s="209">
        <f>SUM(T249:T290)</f>
        <v>7.737720949999999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80</v>
      </c>
      <c r="AT248" s="211" t="s">
        <v>70</v>
      </c>
      <c r="AU248" s="211" t="s">
        <v>78</v>
      </c>
      <c r="AY248" s="210" t="s">
        <v>146</v>
      </c>
      <c r="BK248" s="212">
        <f>SUM(BK249:BK290)</f>
        <v>0</v>
      </c>
    </row>
    <row r="249" s="2" customFormat="1" ht="16.5" customHeight="1">
      <c r="A249" s="41"/>
      <c r="B249" s="42"/>
      <c r="C249" s="215" t="s">
        <v>409</v>
      </c>
      <c r="D249" s="215" t="s">
        <v>149</v>
      </c>
      <c r="E249" s="216" t="s">
        <v>410</v>
      </c>
      <c r="F249" s="217" t="s">
        <v>411</v>
      </c>
      <c r="G249" s="218" t="s">
        <v>152</v>
      </c>
      <c r="H249" s="219">
        <v>93.034999999999997</v>
      </c>
      <c r="I249" s="220"/>
      <c r="J249" s="221">
        <f>ROUND(I249*H249,2)</f>
        <v>0</v>
      </c>
      <c r="K249" s="217" t="s">
        <v>153</v>
      </c>
      <c r="L249" s="47"/>
      <c r="M249" s="222" t="s">
        <v>19</v>
      </c>
      <c r="N249" s="223" t="s">
        <v>42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242</v>
      </c>
      <c r="AT249" s="226" t="s">
        <v>149</v>
      </c>
      <c r="AU249" s="226" t="s">
        <v>80</v>
      </c>
      <c r="AY249" s="20" t="s">
        <v>146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78</v>
      </c>
      <c r="BK249" s="227">
        <f>ROUND(I249*H249,2)</f>
        <v>0</v>
      </c>
      <c r="BL249" s="20" t="s">
        <v>242</v>
      </c>
      <c r="BM249" s="226" t="s">
        <v>412</v>
      </c>
    </row>
    <row r="250" s="2" customFormat="1">
      <c r="A250" s="41"/>
      <c r="B250" s="42"/>
      <c r="C250" s="43"/>
      <c r="D250" s="228" t="s">
        <v>156</v>
      </c>
      <c r="E250" s="43"/>
      <c r="F250" s="229" t="s">
        <v>413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156</v>
      </c>
      <c r="AU250" s="20" t="s">
        <v>80</v>
      </c>
    </row>
    <row r="251" s="2" customFormat="1">
      <c r="A251" s="41"/>
      <c r="B251" s="42"/>
      <c r="C251" s="43"/>
      <c r="D251" s="233" t="s">
        <v>158</v>
      </c>
      <c r="E251" s="43"/>
      <c r="F251" s="234" t="s">
        <v>414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158</v>
      </c>
      <c r="AU251" s="20" t="s">
        <v>80</v>
      </c>
    </row>
    <row r="252" s="13" customFormat="1">
      <c r="A252" s="13"/>
      <c r="B252" s="235"/>
      <c r="C252" s="236"/>
      <c r="D252" s="228" t="s">
        <v>160</v>
      </c>
      <c r="E252" s="237" t="s">
        <v>19</v>
      </c>
      <c r="F252" s="238" t="s">
        <v>335</v>
      </c>
      <c r="G252" s="236"/>
      <c r="H252" s="239">
        <v>23.555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160</v>
      </c>
      <c r="AU252" s="245" t="s">
        <v>80</v>
      </c>
      <c r="AV252" s="13" t="s">
        <v>80</v>
      </c>
      <c r="AW252" s="13" t="s">
        <v>33</v>
      </c>
      <c r="AX252" s="13" t="s">
        <v>71</v>
      </c>
      <c r="AY252" s="245" t="s">
        <v>146</v>
      </c>
    </row>
    <row r="253" s="13" customFormat="1">
      <c r="A253" s="13"/>
      <c r="B253" s="235"/>
      <c r="C253" s="236"/>
      <c r="D253" s="228" t="s">
        <v>160</v>
      </c>
      <c r="E253" s="237" t="s">
        <v>19</v>
      </c>
      <c r="F253" s="238" t="s">
        <v>328</v>
      </c>
      <c r="G253" s="236"/>
      <c r="H253" s="239">
        <v>69.480000000000004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160</v>
      </c>
      <c r="AU253" s="245" t="s">
        <v>80</v>
      </c>
      <c r="AV253" s="13" t="s">
        <v>80</v>
      </c>
      <c r="AW253" s="13" t="s">
        <v>33</v>
      </c>
      <c r="AX253" s="13" t="s">
        <v>71</v>
      </c>
      <c r="AY253" s="245" t="s">
        <v>146</v>
      </c>
    </row>
    <row r="254" s="14" customFormat="1">
      <c r="A254" s="14"/>
      <c r="B254" s="246"/>
      <c r="C254" s="247"/>
      <c r="D254" s="228" t="s">
        <v>160</v>
      </c>
      <c r="E254" s="248" t="s">
        <v>19</v>
      </c>
      <c r="F254" s="249" t="s">
        <v>163</v>
      </c>
      <c r="G254" s="247"/>
      <c r="H254" s="250">
        <v>93.034999999999997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160</v>
      </c>
      <c r="AU254" s="256" t="s">
        <v>80</v>
      </c>
      <c r="AV254" s="14" t="s">
        <v>154</v>
      </c>
      <c r="AW254" s="14" t="s">
        <v>33</v>
      </c>
      <c r="AX254" s="14" t="s">
        <v>78</v>
      </c>
      <c r="AY254" s="256" t="s">
        <v>146</v>
      </c>
    </row>
    <row r="255" s="2" customFormat="1" ht="16.5" customHeight="1">
      <c r="A255" s="41"/>
      <c r="B255" s="42"/>
      <c r="C255" s="215" t="s">
        <v>415</v>
      </c>
      <c r="D255" s="215" t="s">
        <v>149</v>
      </c>
      <c r="E255" s="216" t="s">
        <v>416</v>
      </c>
      <c r="F255" s="217" t="s">
        <v>417</v>
      </c>
      <c r="G255" s="218" t="s">
        <v>152</v>
      </c>
      <c r="H255" s="219">
        <v>93.034999999999997</v>
      </c>
      <c r="I255" s="220"/>
      <c r="J255" s="221">
        <f>ROUND(I255*H255,2)</f>
        <v>0</v>
      </c>
      <c r="K255" s="217" t="s">
        <v>153</v>
      </c>
      <c r="L255" s="47"/>
      <c r="M255" s="222" t="s">
        <v>19</v>
      </c>
      <c r="N255" s="223" t="s">
        <v>42</v>
      </c>
      <c r="O255" s="87"/>
      <c r="P255" s="224">
        <f>O255*H255</f>
        <v>0</v>
      </c>
      <c r="Q255" s="224">
        <v>0.00029999999999999997</v>
      </c>
      <c r="R255" s="224">
        <f>Q255*H255</f>
        <v>0.027910499999999998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242</v>
      </c>
      <c r="AT255" s="226" t="s">
        <v>149</v>
      </c>
      <c r="AU255" s="226" t="s">
        <v>80</v>
      </c>
      <c r="AY255" s="20" t="s">
        <v>146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78</v>
      </c>
      <c r="BK255" s="227">
        <f>ROUND(I255*H255,2)</f>
        <v>0</v>
      </c>
      <c r="BL255" s="20" t="s">
        <v>242</v>
      </c>
      <c r="BM255" s="226" t="s">
        <v>418</v>
      </c>
    </row>
    <row r="256" s="2" customFormat="1">
      <c r="A256" s="41"/>
      <c r="B256" s="42"/>
      <c r="C256" s="43"/>
      <c r="D256" s="228" t="s">
        <v>156</v>
      </c>
      <c r="E256" s="43"/>
      <c r="F256" s="229" t="s">
        <v>419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156</v>
      </c>
      <c r="AU256" s="20" t="s">
        <v>80</v>
      </c>
    </row>
    <row r="257" s="2" customFormat="1">
      <c r="A257" s="41"/>
      <c r="B257" s="42"/>
      <c r="C257" s="43"/>
      <c r="D257" s="233" t="s">
        <v>158</v>
      </c>
      <c r="E257" s="43"/>
      <c r="F257" s="234" t="s">
        <v>420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158</v>
      </c>
      <c r="AU257" s="20" t="s">
        <v>80</v>
      </c>
    </row>
    <row r="258" s="13" customFormat="1">
      <c r="A258" s="13"/>
      <c r="B258" s="235"/>
      <c r="C258" s="236"/>
      <c r="D258" s="228" t="s">
        <v>160</v>
      </c>
      <c r="E258" s="237" t="s">
        <v>19</v>
      </c>
      <c r="F258" s="238" t="s">
        <v>335</v>
      </c>
      <c r="G258" s="236"/>
      <c r="H258" s="239">
        <v>23.555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160</v>
      </c>
      <c r="AU258" s="245" t="s">
        <v>80</v>
      </c>
      <c r="AV258" s="13" t="s">
        <v>80</v>
      </c>
      <c r="AW258" s="13" t="s">
        <v>33</v>
      </c>
      <c r="AX258" s="13" t="s">
        <v>71</v>
      </c>
      <c r="AY258" s="245" t="s">
        <v>146</v>
      </c>
    </row>
    <row r="259" s="13" customFormat="1">
      <c r="A259" s="13"/>
      <c r="B259" s="235"/>
      <c r="C259" s="236"/>
      <c r="D259" s="228" t="s">
        <v>160</v>
      </c>
      <c r="E259" s="237" t="s">
        <v>19</v>
      </c>
      <c r="F259" s="238" t="s">
        <v>328</v>
      </c>
      <c r="G259" s="236"/>
      <c r="H259" s="239">
        <v>69.480000000000004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160</v>
      </c>
      <c r="AU259" s="245" t="s">
        <v>80</v>
      </c>
      <c r="AV259" s="13" t="s">
        <v>80</v>
      </c>
      <c r="AW259" s="13" t="s">
        <v>33</v>
      </c>
      <c r="AX259" s="13" t="s">
        <v>71</v>
      </c>
      <c r="AY259" s="245" t="s">
        <v>146</v>
      </c>
    </row>
    <row r="260" s="14" customFormat="1">
      <c r="A260" s="14"/>
      <c r="B260" s="246"/>
      <c r="C260" s="247"/>
      <c r="D260" s="228" t="s">
        <v>160</v>
      </c>
      <c r="E260" s="248" t="s">
        <v>19</v>
      </c>
      <c r="F260" s="249" t="s">
        <v>163</v>
      </c>
      <c r="G260" s="247"/>
      <c r="H260" s="250">
        <v>93.034999999999997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160</v>
      </c>
      <c r="AU260" s="256" t="s">
        <v>80</v>
      </c>
      <c r="AV260" s="14" t="s">
        <v>154</v>
      </c>
      <c r="AW260" s="14" t="s">
        <v>33</v>
      </c>
      <c r="AX260" s="14" t="s">
        <v>78</v>
      </c>
      <c r="AY260" s="256" t="s">
        <v>146</v>
      </c>
    </row>
    <row r="261" s="2" customFormat="1" ht="24.15" customHeight="1">
      <c r="A261" s="41"/>
      <c r="B261" s="42"/>
      <c r="C261" s="215" t="s">
        <v>421</v>
      </c>
      <c r="D261" s="215" t="s">
        <v>149</v>
      </c>
      <c r="E261" s="216" t="s">
        <v>422</v>
      </c>
      <c r="F261" s="217" t="s">
        <v>423</v>
      </c>
      <c r="G261" s="218" t="s">
        <v>152</v>
      </c>
      <c r="H261" s="219">
        <v>93.034999999999997</v>
      </c>
      <c r="I261" s="220"/>
      <c r="J261" s="221">
        <f>ROUND(I261*H261,2)</f>
        <v>0</v>
      </c>
      <c r="K261" s="217" t="s">
        <v>153</v>
      </c>
      <c r="L261" s="47"/>
      <c r="M261" s="222" t="s">
        <v>19</v>
      </c>
      <c r="N261" s="223" t="s">
        <v>42</v>
      </c>
      <c r="O261" s="87"/>
      <c r="P261" s="224">
        <f>O261*H261</f>
        <v>0</v>
      </c>
      <c r="Q261" s="224">
        <v>0.012</v>
      </c>
      <c r="R261" s="224">
        <f>Q261*H261</f>
        <v>1.11642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242</v>
      </c>
      <c r="AT261" s="226" t="s">
        <v>149</v>
      </c>
      <c r="AU261" s="226" t="s">
        <v>80</v>
      </c>
      <c r="AY261" s="20" t="s">
        <v>146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78</v>
      </c>
      <c r="BK261" s="227">
        <f>ROUND(I261*H261,2)</f>
        <v>0</v>
      </c>
      <c r="BL261" s="20" t="s">
        <v>242</v>
      </c>
      <c r="BM261" s="226" t="s">
        <v>424</v>
      </c>
    </row>
    <row r="262" s="2" customFormat="1">
      <c r="A262" s="41"/>
      <c r="B262" s="42"/>
      <c r="C262" s="43"/>
      <c r="D262" s="228" t="s">
        <v>156</v>
      </c>
      <c r="E262" s="43"/>
      <c r="F262" s="229" t="s">
        <v>425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156</v>
      </c>
      <c r="AU262" s="20" t="s">
        <v>80</v>
      </c>
    </row>
    <row r="263" s="2" customFormat="1">
      <c r="A263" s="41"/>
      <c r="B263" s="42"/>
      <c r="C263" s="43"/>
      <c r="D263" s="233" t="s">
        <v>158</v>
      </c>
      <c r="E263" s="43"/>
      <c r="F263" s="234" t="s">
        <v>426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158</v>
      </c>
      <c r="AU263" s="20" t="s">
        <v>80</v>
      </c>
    </row>
    <row r="264" s="13" customFormat="1">
      <c r="A264" s="13"/>
      <c r="B264" s="235"/>
      <c r="C264" s="236"/>
      <c r="D264" s="228" t="s">
        <v>160</v>
      </c>
      <c r="E264" s="237" t="s">
        <v>19</v>
      </c>
      <c r="F264" s="238" t="s">
        <v>335</v>
      </c>
      <c r="G264" s="236"/>
      <c r="H264" s="239">
        <v>23.555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160</v>
      </c>
      <c r="AU264" s="245" t="s">
        <v>80</v>
      </c>
      <c r="AV264" s="13" t="s">
        <v>80</v>
      </c>
      <c r="AW264" s="13" t="s">
        <v>33</v>
      </c>
      <c r="AX264" s="13" t="s">
        <v>71</v>
      </c>
      <c r="AY264" s="245" t="s">
        <v>146</v>
      </c>
    </row>
    <row r="265" s="13" customFormat="1">
      <c r="A265" s="13"/>
      <c r="B265" s="235"/>
      <c r="C265" s="236"/>
      <c r="D265" s="228" t="s">
        <v>160</v>
      </c>
      <c r="E265" s="237" t="s">
        <v>19</v>
      </c>
      <c r="F265" s="238" t="s">
        <v>328</v>
      </c>
      <c r="G265" s="236"/>
      <c r="H265" s="239">
        <v>69.480000000000004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160</v>
      </c>
      <c r="AU265" s="245" t="s">
        <v>80</v>
      </c>
      <c r="AV265" s="13" t="s">
        <v>80</v>
      </c>
      <c r="AW265" s="13" t="s">
        <v>33</v>
      </c>
      <c r="AX265" s="13" t="s">
        <v>71</v>
      </c>
      <c r="AY265" s="245" t="s">
        <v>146</v>
      </c>
    </row>
    <row r="266" s="14" customFormat="1">
      <c r="A266" s="14"/>
      <c r="B266" s="246"/>
      <c r="C266" s="247"/>
      <c r="D266" s="228" t="s">
        <v>160</v>
      </c>
      <c r="E266" s="248" t="s">
        <v>19</v>
      </c>
      <c r="F266" s="249" t="s">
        <v>163</v>
      </c>
      <c r="G266" s="247"/>
      <c r="H266" s="250">
        <v>93.034999999999997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160</v>
      </c>
      <c r="AU266" s="256" t="s">
        <v>80</v>
      </c>
      <c r="AV266" s="14" t="s">
        <v>154</v>
      </c>
      <c r="AW266" s="14" t="s">
        <v>33</v>
      </c>
      <c r="AX266" s="14" t="s">
        <v>78</v>
      </c>
      <c r="AY266" s="256" t="s">
        <v>146</v>
      </c>
    </row>
    <row r="267" s="2" customFormat="1" ht="24.15" customHeight="1">
      <c r="A267" s="41"/>
      <c r="B267" s="42"/>
      <c r="C267" s="215" t="s">
        <v>427</v>
      </c>
      <c r="D267" s="215" t="s">
        <v>149</v>
      </c>
      <c r="E267" s="216" t="s">
        <v>428</v>
      </c>
      <c r="F267" s="217" t="s">
        <v>429</v>
      </c>
      <c r="G267" s="218" t="s">
        <v>152</v>
      </c>
      <c r="H267" s="219">
        <v>93.034999999999997</v>
      </c>
      <c r="I267" s="220"/>
      <c r="J267" s="221">
        <f>ROUND(I267*H267,2)</f>
        <v>0</v>
      </c>
      <c r="K267" s="217" t="s">
        <v>153</v>
      </c>
      <c r="L267" s="47"/>
      <c r="M267" s="222" t="s">
        <v>19</v>
      </c>
      <c r="N267" s="223" t="s">
        <v>42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0.083169999999999994</v>
      </c>
      <c r="T267" s="225">
        <f>S267*H267</f>
        <v>7.737720949999999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242</v>
      </c>
      <c r="AT267" s="226" t="s">
        <v>149</v>
      </c>
      <c r="AU267" s="226" t="s">
        <v>80</v>
      </c>
      <c r="AY267" s="20" t="s">
        <v>146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78</v>
      </c>
      <c r="BK267" s="227">
        <f>ROUND(I267*H267,2)</f>
        <v>0</v>
      </c>
      <c r="BL267" s="20" t="s">
        <v>242</v>
      </c>
      <c r="BM267" s="226" t="s">
        <v>430</v>
      </c>
    </row>
    <row r="268" s="2" customFormat="1">
      <c r="A268" s="41"/>
      <c r="B268" s="42"/>
      <c r="C268" s="43"/>
      <c r="D268" s="228" t="s">
        <v>156</v>
      </c>
      <c r="E268" s="43"/>
      <c r="F268" s="229" t="s">
        <v>429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156</v>
      </c>
      <c r="AU268" s="20" t="s">
        <v>80</v>
      </c>
    </row>
    <row r="269" s="2" customFormat="1">
      <c r="A269" s="41"/>
      <c r="B269" s="42"/>
      <c r="C269" s="43"/>
      <c r="D269" s="233" t="s">
        <v>158</v>
      </c>
      <c r="E269" s="43"/>
      <c r="F269" s="234" t="s">
        <v>431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158</v>
      </c>
      <c r="AU269" s="20" t="s">
        <v>80</v>
      </c>
    </row>
    <row r="270" s="2" customFormat="1" ht="37.8" customHeight="1">
      <c r="A270" s="41"/>
      <c r="B270" s="42"/>
      <c r="C270" s="215" t="s">
        <v>432</v>
      </c>
      <c r="D270" s="215" t="s">
        <v>149</v>
      </c>
      <c r="E270" s="216" t="s">
        <v>433</v>
      </c>
      <c r="F270" s="217" t="s">
        <v>434</v>
      </c>
      <c r="G270" s="218" t="s">
        <v>152</v>
      </c>
      <c r="H270" s="219">
        <v>93.034999999999997</v>
      </c>
      <c r="I270" s="220"/>
      <c r="J270" s="221">
        <f>ROUND(I270*H270,2)</f>
        <v>0</v>
      </c>
      <c r="K270" s="217" t="s">
        <v>153</v>
      </c>
      <c r="L270" s="47"/>
      <c r="M270" s="222" t="s">
        <v>19</v>
      </c>
      <c r="N270" s="223" t="s">
        <v>42</v>
      </c>
      <c r="O270" s="87"/>
      <c r="P270" s="224">
        <f>O270*H270</f>
        <v>0</v>
      </c>
      <c r="Q270" s="224">
        <v>0.0091299999999999992</v>
      </c>
      <c r="R270" s="224">
        <f>Q270*H270</f>
        <v>0.84940954999999985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242</v>
      </c>
      <c r="AT270" s="226" t="s">
        <v>149</v>
      </c>
      <c r="AU270" s="226" t="s">
        <v>80</v>
      </c>
      <c r="AY270" s="20" t="s">
        <v>146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78</v>
      </c>
      <c r="BK270" s="227">
        <f>ROUND(I270*H270,2)</f>
        <v>0</v>
      </c>
      <c r="BL270" s="20" t="s">
        <v>242</v>
      </c>
      <c r="BM270" s="226" t="s">
        <v>435</v>
      </c>
    </row>
    <row r="271" s="2" customFormat="1">
      <c r="A271" s="41"/>
      <c r="B271" s="42"/>
      <c r="C271" s="43"/>
      <c r="D271" s="228" t="s">
        <v>156</v>
      </c>
      <c r="E271" s="43"/>
      <c r="F271" s="229" t="s">
        <v>436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156</v>
      </c>
      <c r="AU271" s="20" t="s">
        <v>80</v>
      </c>
    </row>
    <row r="272" s="2" customFormat="1">
      <c r="A272" s="41"/>
      <c r="B272" s="42"/>
      <c r="C272" s="43"/>
      <c r="D272" s="233" t="s">
        <v>158</v>
      </c>
      <c r="E272" s="43"/>
      <c r="F272" s="234" t="s">
        <v>437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158</v>
      </c>
      <c r="AU272" s="20" t="s">
        <v>80</v>
      </c>
    </row>
    <row r="273" s="2" customFormat="1" ht="33" customHeight="1">
      <c r="A273" s="41"/>
      <c r="B273" s="42"/>
      <c r="C273" s="257" t="s">
        <v>438</v>
      </c>
      <c r="D273" s="257" t="s">
        <v>247</v>
      </c>
      <c r="E273" s="258" t="s">
        <v>439</v>
      </c>
      <c r="F273" s="259" t="s">
        <v>440</v>
      </c>
      <c r="G273" s="260" t="s">
        <v>152</v>
      </c>
      <c r="H273" s="261">
        <v>106.99</v>
      </c>
      <c r="I273" s="262"/>
      <c r="J273" s="263">
        <f>ROUND(I273*H273,2)</f>
        <v>0</v>
      </c>
      <c r="K273" s="259" t="s">
        <v>153</v>
      </c>
      <c r="L273" s="264"/>
      <c r="M273" s="265" t="s">
        <v>19</v>
      </c>
      <c r="N273" s="266" t="s">
        <v>42</v>
      </c>
      <c r="O273" s="87"/>
      <c r="P273" s="224">
        <f>O273*H273</f>
        <v>0</v>
      </c>
      <c r="Q273" s="224">
        <v>0.021999999999999999</v>
      </c>
      <c r="R273" s="224">
        <f>Q273*H273</f>
        <v>2.3537799999999995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250</v>
      </c>
      <c r="AT273" s="226" t="s">
        <v>247</v>
      </c>
      <c r="AU273" s="226" t="s">
        <v>80</v>
      </c>
      <c r="AY273" s="20" t="s">
        <v>146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78</v>
      </c>
      <c r="BK273" s="227">
        <f>ROUND(I273*H273,2)</f>
        <v>0</v>
      </c>
      <c r="BL273" s="20" t="s">
        <v>242</v>
      </c>
      <c r="BM273" s="226" t="s">
        <v>441</v>
      </c>
    </row>
    <row r="274" s="2" customFormat="1">
      <c r="A274" s="41"/>
      <c r="B274" s="42"/>
      <c r="C274" s="43"/>
      <c r="D274" s="228" t="s">
        <v>156</v>
      </c>
      <c r="E274" s="43"/>
      <c r="F274" s="229" t="s">
        <v>440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156</v>
      </c>
      <c r="AU274" s="20" t="s">
        <v>80</v>
      </c>
    </row>
    <row r="275" s="13" customFormat="1">
      <c r="A275" s="13"/>
      <c r="B275" s="235"/>
      <c r="C275" s="236"/>
      <c r="D275" s="228" t="s">
        <v>160</v>
      </c>
      <c r="E275" s="237" t="s">
        <v>19</v>
      </c>
      <c r="F275" s="238" t="s">
        <v>442</v>
      </c>
      <c r="G275" s="236"/>
      <c r="H275" s="239">
        <v>93.034999999999997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160</v>
      </c>
      <c r="AU275" s="245" t="s">
        <v>80</v>
      </c>
      <c r="AV275" s="13" t="s">
        <v>80</v>
      </c>
      <c r="AW275" s="13" t="s">
        <v>33</v>
      </c>
      <c r="AX275" s="13" t="s">
        <v>78</v>
      </c>
      <c r="AY275" s="245" t="s">
        <v>146</v>
      </c>
    </row>
    <row r="276" s="13" customFormat="1">
      <c r="A276" s="13"/>
      <c r="B276" s="235"/>
      <c r="C276" s="236"/>
      <c r="D276" s="228" t="s">
        <v>160</v>
      </c>
      <c r="E276" s="236"/>
      <c r="F276" s="238" t="s">
        <v>443</v>
      </c>
      <c r="G276" s="236"/>
      <c r="H276" s="239">
        <v>106.99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160</v>
      </c>
      <c r="AU276" s="245" t="s">
        <v>80</v>
      </c>
      <c r="AV276" s="13" t="s">
        <v>80</v>
      </c>
      <c r="AW276" s="13" t="s">
        <v>4</v>
      </c>
      <c r="AX276" s="13" t="s">
        <v>78</v>
      </c>
      <c r="AY276" s="245" t="s">
        <v>146</v>
      </c>
    </row>
    <row r="277" s="2" customFormat="1" ht="16.5" customHeight="1">
      <c r="A277" s="41"/>
      <c r="B277" s="42"/>
      <c r="C277" s="215" t="s">
        <v>444</v>
      </c>
      <c r="D277" s="215" t="s">
        <v>149</v>
      </c>
      <c r="E277" s="216" t="s">
        <v>445</v>
      </c>
      <c r="F277" s="217" t="s">
        <v>446</v>
      </c>
      <c r="G277" s="218" t="s">
        <v>274</v>
      </c>
      <c r="H277" s="219">
        <v>23.300000000000001</v>
      </c>
      <c r="I277" s="220"/>
      <c r="J277" s="221">
        <f>ROUND(I277*H277,2)</f>
        <v>0</v>
      </c>
      <c r="K277" s="217" t="s">
        <v>153</v>
      </c>
      <c r="L277" s="47"/>
      <c r="M277" s="222" t="s">
        <v>19</v>
      </c>
      <c r="N277" s="223" t="s">
        <v>42</v>
      </c>
      <c r="O277" s="87"/>
      <c r="P277" s="224">
        <f>O277*H277</f>
        <v>0</v>
      </c>
      <c r="Q277" s="224">
        <v>9.0000000000000006E-05</v>
      </c>
      <c r="R277" s="224">
        <f>Q277*H277</f>
        <v>0.0020970000000000003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242</v>
      </c>
      <c r="AT277" s="226" t="s">
        <v>149</v>
      </c>
      <c r="AU277" s="226" t="s">
        <v>80</v>
      </c>
      <c r="AY277" s="20" t="s">
        <v>146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78</v>
      </c>
      <c r="BK277" s="227">
        <f>ROUND(I277*H277,2)</f>
        <v>0</v>
      </c>
      <c r="BL277" s="20" t="s">
        <v>242</v>
      </c>
      <c r="BM277" s="226" t="s">
        <v>447</v>
      </c>
    </row>
    <row r="278" s="2" customFormat="1">
      <c r="A278" s="41"/>
      <c r="B278" s="42"/>
      <c r="C278" s="43"/>
      <c r="D278" s="228" t="s">
        <v>156</v>
      </c>
      <c r="E278" s="43"/>
      <c r="F278" s="229" t="s">
        <v>448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156</v>
      </c>
      <c r="AU278" s="20" t="s">
        <v>80</v>
      </c>
    </row>
    <row r="279" s="2" customFormat="1">
      <c r="A279" s="41"/>
      <c r="B279" s="42"/>
      <c r="C279" s="43"/>
      <c r="D279" s="233" t="s">
        <v>158</v>
      </c>
      <c r="E279" s="43"/>
      <c r="F279" s="234" t="s">
        <v>449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158</v>
      </c>
      <c r="AU279" s="20" t="s">
        <v>80</v>
      </c>
    </row>
    <row r="280" s="13" customFormat="1">
      <c r="A280" s="13"/>
      <c r="B280" s="235"/>
      <c r="C280" s="236"/>
      <c r="D280" s="228" t="s">
        <v>160</v>
      </c>
      <c r="E280" s="237" t="s">
        <v>19</v>
      </c>
      <c r="F280" s="238" t="s">
        <v>450</v>
      </c>
      <c r="G280" s="236"/>
      <c r="H280" s="239">
        <v>23.300000000000001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160</v>
      </c>
      <c r="AU280" s="245" t="s">
        <v>80</v>
      </c>
      <c r="AV280" s="13" t="s">
        <v>80</v>
      </c>
      <c r="AW280" s="13" t="s">
        <v>33</v>
      </c>
      <c r="AX280" s="13" t="s">
        <v>71</v>
      </c>
      <c r="AY280" s="245" t="s">
        <v>146</v>
      </c>
    </row>
    <row r="281" s="14" customFormat="1">
      <c r="A281" s="14"/>
      <c r="B281" s="246"/>
      <c r="C281" s="247"/>
      <c r="D281" s="228" t="s">
        <v>160</v>
      </c>
      <c r="E281" s="248" t="s">
        <v>19</v>
      </c>
      <c r="F281" s="249" t="s">
        <v>163</v>
      </c>
      <c r="G281" s="247"/>
      <c r="H281" s="250">
        <v>23.300000000000001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160</v>
      </c>
      <c r="AU281" s="256" t="s">
        <v>80</v>
      </c>
      <c r="AV281" s="14" t="s">
        <v>154</v>
      </c>
      <c r="AW281" s="14" t="s">
        <v>33</v>
      </c>
      <c r="AX281" s="14" t="s">
        <v>78</v>
      </c>
      <c r="AY281" s="256" t="s">
        <v>146</v>
      </c>
    </row>
    <row r="282" s="2" customFormat="1" ht="24.15" customHeight="1">
      <c r="A282" s="41"/>
      <c r="B282" s="42"/>
      <c r="C282" s="215" t="s">
        <v>451</v>
      </c>
      <c r="D282" s="215" t="s">
        <v>149</v>
      </c>
      <c r="E282" s="216" t="s">
        <v>452</v>
      </c>
      <c r="F282" s="217" t="s">
        <v>453</v>
      </c>
      <c r="G282" s="218" t="s">
        <v>152</v>
      </c>
      <c r="H282" s="219">
        <v>94</v>
      </c>
      <c r="I282" s="220"/>
      <c r="J282" s="221">
        <f>ROUND(I282*H282,2)</f>
        <v>0</v>
      </c>
      <c r="K282" s="217" t="s">
        <v>153</v>
      </c>
      <c r="L282" s="47"/>
      <c r="M282" s="222" t="s">
        <v>19</v>
      </c>
      <c r="N282" s="223" t="s">
        <v>42</v>
      </c>
      <c r="O282" s="87"/>
      <c r="P282" s="224">
        <f>O282*H282</f>
        <v>0</v>
      </c>
      <c r="Q282" s="224">
        <v>5.0000000000000002E-05</v>
      </c>
      <c r="R282" s="224">
        <f>Q282*H282</f>
        <v>0.0047000000000000002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242</v>
      </c>
      <c r="AT282" s="226" t="s">
        <v>149</v>
      </c>
      <c r="AU282" s="226" t="s">
        <v>80</v>
      </c>
      <c r="AY282" s="20" t="s">
        <v>146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78</v>
      </c>
      <c r="BK282" s="227">
        <f>ROUND(I282*H282,2)</f>
        <v>0</v>
      </c>
      <c r="BL282" s="20" t="s">
        <v>242</v>
      </c>
      <c r="BM282" s="226" t="s">
        <v>454</v>
      </c>
    </row>
    <row r="283" s="2" customFormat="1">
      <c r="A283" s="41"/>
      <c r="B283" s="42"/>
      <c r="C283" s="43"/>
      <c r="D283" s="228" t="s">
        <v>156</v>
      </c>
      <c r="E283" s="43"/>
      <c r="F283" s="229" t="s">
        <v>455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156</v>
      </c>
      <c r="AU283" s="20" t="s">
        <v>80</v>
      </c>
    </row>
    <row r="284" s="2" customFormat="1">
      <c r="A284" s="41"/>
      <c r="B284" s="42"/>
      <c r="C284" s="43"/>
      <c r="D284" s="233" t="s">
        <v>158</v>
      </c>
      <c r="E284" s="43"/>
      <c r="F284" s="234" t="s">
        <v>456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158</v>
      </c>
      <c r="AU284" s="20" t="s">
        <v>80</v>
      </c>
    </row>
    <row r="285" s="2" customFormat="1" ht="24.15" customHeight="1">
      <c r="A285" s="41"/>
      <c r="B285" s="42"/>
      <c r="C285" s="215" t="s">
        <v>457</v>
      </c>
      <c r="D285" s="215" t="s">
        <v>149</v>
      </c>
      <c r="E285" s="216" t="s">
        <v>458</v>
      </c>
      <c r="F285" s="217" t="s">
        <v>459</v>
      </c>
      <c r="G285" s="218" t="s">
        <v>312</v>
      </c>
      <c r="H285" s="267"/>
      <c r="I285" s="220"/>
      <c r="J285" s="221">
        <f>ROUND(I285*H285,2)</f>
        <v>0</v>
      </c>
      <c r="K285" s="217" t="s">
        <v>153</v>
      </c>
      <c r="L285" s="47"/>
      <c r="M285" s="222" t="s">
        <v>19</v>
      </c>
      <c r="N285" s="223" t="s">
        <v>42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242</v>
      </c>
      <c r="AT285" s="226" t="s">
        <v>149</v>
      </c>
      <c r="AU285" s="226" t="s">
        <v>80</v>
      </c>
      <c r="AY285" s="20" t="s">
        <v>146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78</v>
      </c>
      <c r="BK285" s="227">
        <f>ROUND(I285*H285,2)</f>
        <v>0</v>
      </c>
      <c r="BL285" s="20" t="s">
        <v>242</v>
      </c>
      <c r="BM285" s="226" t="s">
        <v>460</v>
      </c>
    </row>
    <row r="286" s="2" customFormat="1">
      <c r="A286" s="41"/>
      <c r="B286" s="42"/>
      <c r="C286" s="43"/>
      <c r="D286" s="228" t="s">
        <v>156</v>
      </c>
      <c r="E286" s="43"/>
      <c r="F286" s="229" t="s">
        <v>461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156</v>
      </c>
      <c r="AU286" s="20" t="s">
        <v>80</v>
      </c>
    </row>
    <row r="287" s="2" customFormat="1">
      <c r="A287" s="41"/>
      <c r="B287" s="42"/>
      <c r="C287" s="43"/>
      <c r="D287" s="233" t="s">
        <v>158</v>
      </c>
      <c r="E287" s="43"/>
      <c r="F287" s="234" t="s">
        <v>462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158</v>
      </c>
      <c r="AU287" s="20" t="s">
        <v>80</v>
      </c>
    </row>
    <row r="288" s="2" customFormat="1" ht="33" customHeight="1">
      <c r="A288" s="41"/>
      <c r="B288" s="42"/>
      <c r="C288" s="215" t="s">
        <v>463</v>
      </c>
      <c r="D288" s="215" t="s">
        <v>149</v>
      </c>
      <c r="E288" s="216" t="s">
        <v>464</v>
      </c>
      <c r="F288" s="217" t="s">
        <v>465</v>
      </c>
      <c r="G288" s="218" t="s">
        <v>312</v>
      </c>
      <c r="H288" s="267"/>
      <c r="I288" s="220"/>
      <c r="J288" s="221">
        <f>ROUND(I288*H288,2)</f>
        <v>0</v>
      </c>
      <c r="K288" s="217" t="s">
        <v>153</v>
      </c>
      <c r="L288" s="47"/>
      <c r="M288" s="222" t="s">
        <v>19</v>
      </c>
      <c r="N288" s="223" t="s">
        <v>42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242</v>
      </c>
      <c r="AT288" s="226" t="s">
        <v>149</v>
      </c>
      <c r="AU288" s="226" t="s">
        <v>80</v>
      </c>
      <c r="AY288" s="20" t="s">
        <v>146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78</v>
      </c>
      <c r="BK288" s="227">
        <f>ROUND(I288*H288,2)</f>
        <v>0</v>
      </c>
      <c r="BL288" s="20" t="s">
        <v>242</v>
      </c>
      <c r="BM288" s="226" t="s">
        <v>466</v>
      </c>
    </row>
    <row r="289" s="2" customFormat="1">
      <c r="A289" s="41"/>
      <c r="B289" s="42"/>
      <c r="C289" s="43"/>
      <c r="D289" s="228" t="s">
        <v>156</v>
      </c>
      <c r="E289" s="43"/>
      <c r="F289" s="229" t="s">
        <v>467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156</v>
      </c>
      <c r="AU289" s="20" t="s">
        <v>80</v>
      </c>
    </row>
    <row r="290" s="2" customFormat="1">
      <c r="A290" s="41"/>
      <c r="B290" s="42"/>
      <c r="C290" s="43"/>
      <c r="D290" s="233" t="s">
        <v>158</v>
      </c>
      <c r="E290" s="43"/>
      <c r="F290" s="234" t="s">
        <v>468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158</v>
      </c>
      <c r="AU290" s="20" t="s">
        <v>80</v>
      </c>
    </row>
    <row r="291" s="12" customFormat="1" ht="22.8" customHeight="1">
      <c r="A291" s="12"/>
      <c r="B291" s="199"/>
      <c r="C291" s="200"/>
      <c r="D291" s="201" t="s">
        <v>70</v>
      </c>
      <c r="E291" s="213" t="s">
        <v>469</v>
      </c>
      <c r="F291" s="213" t="s">
        <v>470</v>
      </c>
      <c r="G291" s="200"/>
      <c r="H291" s="200"/>
      <c r="I291" s="203"/>
      <c r="J291" s="214">
        <f>BK291</f>
        <v>0</v>
      </c>
      <c r="K291" s="200"/>
      <c r="L291" s="205"/>
      <c r="M291" s="206"/>
      <c r="N291" s="207"/>
      <c r="O291" s="207"/>
      <c r="P291" s="208">
        <f>SUM(P292:P345)</f>
        <v>0</v>
      </c>
      <c r="Q291" s="207"/>
      <c r="R291" s="208">
        <f>SUM(R292:R345)</f>
        <v>2.4682577000000001</v>
      </c>
      <c r="S291" s="207"/>
      <c r="T291" s="209">
        <f>SUM(T292:T345)</f>
        <v>5.6283010000000004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0" t="s">
        <v>80</v>
      </c>
      <c r="AT291" s="211" t="s">
        <v>70</v>
      </c>
      <c r="AU291" s="211" t="s">
        <v>78</v>
      </c>
      <c r="AY291" s="210" t="s">
        <v>146</v>
      </c>
      <c r="BK291" s="212">
        <f>SUM(BK292:BK345)</f>
        <v>0</v>
      </c>
    </row>
    <row r="292" s="2" customFormat="1" ht="16.5" customHeight="1">
      <c r="A292" s="41"/>
      <c r="B292" s="42"/>
      <c r="C292" s="215" t="s">
        <v>471</v>
      </c>
      <c r="D292" s="215" t="s">
        <v>149</v>
      </c>
      <c r="E292" s="216" t="s">
        <v>472</v>
      </c>
      <c r="F292" s="217" t="s">
        <v>473</v>
      </c>
      <c r="G292" s="218" t="s">
        <v>152</v>
      </c>
      <c r="H292" s="219">
        <v>69.030000000000001</v>
      </c>
      <c r="I292" s="220"/>
      <c r="J292" s="221">
        <f>ROUND(I292*H292,2)</f>
        <v>0</v>
      </c>
      <c r="K292" s="217" t="s">
        <v>153</v>
      </c>
      <c r="L292" s="47"/>
      <c r="M292" s="222" t="s">
        <v>19</v>
      </c>
      <c r="N292" s="223" t="s">
        <v>42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242</v>
      </c>
      <c r="AT292" s="226" t="s">
        <v>149</v>
      </c>
      <c r="AU292" s="226" t="s">
        <v>80</v>
      </c>
      <c r="AY292" s="20" t="s">
        <v>146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78</v>
      </c>
      <c r="BK292" s="227">
        <f>ROUND(I292*H292,2)</f>
        <v>0</v>
      </c>
      <c r="BL292" s="20" t="s">
        <v>242</v>
      </c>
      <c r="BM292" s="226" t="s">
        <v>474</v>
      </c>
    </row>
    <row r="293" s="2" customFormat="1">
      <c r="A293" s="41"/>
      <c r="B293" s="42"/>
      <c r="C293" s="43"/>
      <c r="D293" s="228" t="s">
        <v>156</v>
      </c>
      <c r="E293" s="43"/>
      <c r="F293" s="229" t="s">
        <v>475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156</v>
      </c>
      <c r="AU293" s="20" t="s">
        <v>80</v>
      </c>
    </row>
    <row r="294" s="2" customFormat="1">
      <c r="A294" s="41"/>
      <c r="B294" s="42"/>
      <c r="C294" s="43"/>
      <c r="D294" s="233" t="s">
        <v>158</v>
      </c>
      <c r="E294" s="43"/>
      <c r="F294" s="234" t="s">
        <v>476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158</v>
      </c>
      <c r="AU294" s="20" t="s">
        <v>80</v>
      </c>
    </row>
    <row r="295" s="13" customFormat="1">
      <c r="A295" s="13"/>
      <c r="B295" s="235"/>
      <c r="C295" s="236"/>
      <c r="D295" s="228" t="s">
        <v>160</v>
      </c>
      <c r="E295" s="237" t="s">
        <v>19</v>
      </c>
      <c r="F295" s="238" t="s">
        <v>477</v>
      </c>
      <c r="G295" s="236"/>
      <c r="H295" s="239">
        <v>69.030000000000001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160</v>
      </c>
      <c r="AU295" s="245" t="s">
        <v>80</v>
      </c>
      <c r="AV295" s="13" t="s">
        <v>80</v>
      </c>
      <c r="AW295" s="13" t="s">
        <v>33</v>
      </c>
      <c r="AX295" s="13" t="s">
        <v>71</v>
      </c>
      <c r="AY295" s="245" t="s">
        <v>146</v>
      </c>
    </row>
    <row r="296" s="14" customFormat="1">
      <c r="A296" s="14"/>
      <c r="B296" s="246"/>
      <c r="C296" s="247"/>
      <c r="D296" s="228" t="s">
        <v>160</v>
      </c>
      <c r="E296" s="248" t="s">
        <v>19</v>
      </c>
      <c r="F296" s="249" t="s">
        <v>163</v>
      </c>
      <c r="G296" s="247"/>
      <c r="H296" s="250">
        <v>69.030000000000001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160</v>
      </c>
      <c r="AU296" s="256" t="s">
        <v>80</v>
      </c>
      <c r="AV296" s="14" t="s">
        <v>154</v>
      </c>
      <c r="AW296" s="14" t="s">
        <v>33</v>
      </c>
      <c r="AX296" s="14" t="s">
        <v>78</v>
      </c>
      <c r="AY296" s="256" t="s">
        <v>146</v>
      </c>
    </row>
    <row r="297" s="2" customFormat="1" ht="16.5" customHeight="1">
      <c r="A297" s="41"/>
      <c r="B297" s="42"/>
      <c r="C297" s="215" t="s">
        <v>478</v>
      </c>
      <c r="D297" s="215" t="s">
        <v>149</v>
      </c>
      <c r="E297" s="216" t="s">
        <v>479</v>
      </c>
      <c r="F297" s="217" t="s">
        <v>480</v>
      </c>
      <c r="G297" s="218" t="s">
        <v>152</v>
      </c>
      <c r="H297" s="219">
        <v>69.030000000000001</v>
      </c>
      <c r="I297" s="220"/>
      <c r="J297" s="221">
        <f>ROUND(I297*H297,2)</f>
        <v>0</v>
      </c>
      <c r="K297" s="217" t="s">
        <v>153</v>
      </c>
      <c r="L297" s="47"/>
      <c r="M297" s="222" t="s">
        <v>19</v>
      </c>
      <c r="N297" s="223" t="s">
        <v>42</v>
      </c>
      <c r="O297" s="87"/>
      <c r="P297" s="224">
        <f>O297*H297</f>
        <v>0</v>
      </c>
      <c r="Q297" s="224">
        <v>0.00029999999999999997</v>
      </c>
      <c r="R297" s="224">
        <f>Q297*H297</f>
        <v>0.020708999999999998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242</v>
      </c>
      <c r="AT297" s="226" t="s">
        <v>149</v>
      </c>
      <c r="AU297" s="226" t="s">
        <v>80</v>
      </c>
      <c r="AY297" s="20" t="s">
        <v>146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78</v>
      </c>
      <c r="BK297" s="227">
        <f>ROUND(I297*H297,2)</f>
        <v>0</v>
      </c>
      <c r="BL297" s="20" t="s">
        <v>242</v>
      </c>
      <c r="BM297" s="226" t="s">
        <v>481</v>
      </c>
    </row>
    <row r="298" s="2" customFormat="1">
      <c r="A298" s="41"/>
      <c r="B298" s="42"/>
      <c r="C298" s="43"/>
      <c r="D298" s="228" t="s">
        <v>156</v>
      </c>
      <c r="E298" s="43"/>
      <c r="F298" s="229" t="s">
        <v>482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156</v>
      </c>
      <c r="AU298" s="20" t="s">
        <v>80</v>
      </c>
    </row>
    <row r="299" s="2" customFormat="1">
      <c r="A299" s="41"/>
      <c r="B299" s="42"/>
      <c r="C299" s="43"/>
      <c r="D299" s="233" t="s">
        <v>158</v>
      </c>
      <c r="E299" s="43"/>
      <c r="F299" s="234" t="s">
        <v>483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158</v>
      </c>
      <c r="AU299" s="20" t="s">
        <v>80</v>
      </c>
    </row>
    <row r="300" s="13" customFormat="1">
      <c r="A300" s="13"/>
      <c r="B300" s="235"/>
      <c r="C300" s="236"/>
      <c r="D300" s="228" t="s">
        <v>160</v>
      </c>
      <c r="E300" s="237" t="s">
        <v>19</v>
      </c>
      <c r="F300" s="238" t="s">
        <v>477</v>
      </c>
      <c r="G300" s="236"/>
      <c r="H300" s="239">
        <v>69.030000000000001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160</v>
      </c>
      <c r="AU300" s="245" t="s">
        <v>80</v>
      </c>
      <c r="AV300" s="13" t="s">
        <v>80</v>
      </c>
      <c r="AW300" s="13" t="s">
        <v>33</v>
      </c>
      <c r="AX300" s="13" t="s">
        <v>71</v>
      </c>
      <c r="AY300" s="245" t="s">
        <v>146</v>
      </c>
    </row>
    <row r="301" s="14" customFormat="1">
      <c r="A301" s="14"/>
      <c r="B301" s="246"/>
      <c r="C301" s="247"/>
      <c r="D301" s="228" t="s">
        <v>160</v>
      </c>
      <c r="E301" s="248" t="s">
        <v>19</v>
      </c>
      <c r="F301" s="249" t="s">
        <v>163</v>
      </c>
      <c r="G301" s="247"/>
      <c r="H301" s="250">
        <v>69.030000000000001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160</v>
      </c>
      <c r="AU301" s="256" t="s">
        <v>80</v>
      </c>
      <c r="AV301" s="14" t="s">
        <v>154</v>
      </c>
      <c r="AW301" s="14" t="s">
        <v>33</v>
      </c>
      <c r="AX301" s="14" t="s">
        <v>78</v>
      </c>
      <c r="AY301" s="256" t="s">
        <v>146</v>
      </c>
    </row>
    <row r="302" s="2" customFormat="1" ht="16.5" customHeight="1">
      <c r="A302" s="41"/>
      <c r="B302" s="42"/>
      <c r="C302" s="215" t="s">
        <v>484</v>
      </c>
      <c r="D302" s="215" t="s">
        <v>149</v>
      </c>
      <c r="E302" s="216" t="s">
        <v>485</v>
      </c>
      <c r="F302" s="217" t="s">
        <v>486</v>
      </c>
      <c r="G302" s="218" t="s">
        <v>152</v>
      </c>
      <c r="H302" s="219">
        <v>69.030000000000001</v>
      </c>
      <c r="I302" s="220"/>
      <c r="J302" s="221">
        <f>ROUND(I302*H302,2)</f>
        <v>0</v>
      </c>
      <c r="K302" s="217" t="s">
        <v>153</v>
      </c>
      <c r="L302" s="47"/>
      <c r="M302" s="222" t="s">
        <v>19</v>
      </c>
      <c r="N302" s="223" t="s">
        <v>42</v>
      </c>
      <c r="O302" s="87"/>
      <c r="P302" s="224">
        <f>O302*H302</f>
        <v>0</v>
      </c>
      <c r="Q302" s="224">
        <v>0.0044999999999999997</v>
      </c>
      <c r="R302" s="224">
        <f>Q302*H302</f>
        <v>0.31063499999999999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242</v>
      </c>
      <c r="AT302" s="226" t="s">
        <v>149</v>
      </c>
      <c r="AU302" s="226" t="s">
        <v>80</v>
      </c>
      <c r="AY302" s="20" t="s">
        <v>146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78</v>
      </c>
      <c r="BK302" s="227">
        <f>ROUND(I302*H302,2)</f>
        <v>0</v>
      </c>
      <c r="BL302" s="20" t="s">
        <v>242</v>
      </c>
      <c r="BM302" s="226" t="s">
        <v>487</v>
      </c>
    </row>
    <row r="303" s="2" customFormat="1">
      <c r="A303" s="41"/>
      <c r="B303" s="42"/>
      <c r="C303" s="43"/>
      <c r="D303" s="228" t="s">
        <v>156</v>
      </c>
      <c r="E303" s="43"/>
      <c r="F303" s="229" t="s">
        <v>488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156</v>
      </c>
      <c r="AU303" s="20" t="s">
        <v>80</v>
      </c>
    </row>
    <row r="304" s="2" customFormat="1">
      <c r="A304" s="41"/>
      <c r="B304" s="42"/>
      <c r="C304" s="43"/>
      <c r="D304" s="233" t="s">
        <v>158</v>
      </c>
      <c r="E304" s="43"/>
      <c r="F304" s="234" t="s">
        <v>489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158</v>
      </c>
      <c r="AU304" s="20" t="s">
        <v>80</v>
      </c>
    </row>
    <row r="305" s="13" customFormat="1">
      <c r="A305" s="13"/>
      <c r="B305" s="235"/>
      <c r="C305" s="236"/>
      <c r="D305" s="228" t="s">
        <v>160</v>
      </c>
      <c r="E305" s="237" t="s">
        <v>19</v>
      </c>
      <c r="F305" s="238" t="s">
        <v>477</v>
      </c>
      <c r="G305" s="236"/>
      <c r="H305" s="239">
        <v>69.030000000000001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160</v>
      </c>
      <c r="AU305" s="245" t="s">
        <v>80</v>
      </c>
      <c r="AV305" s="13" t="s">
        <v>80</v>
      </c>
      <c r="AW305" s="13" t="s">
        <v>33</v>
      </c>
      <c r="AX305" s="13" t="s">
        <v>71</v>
      </c>
      <c r="AY305" s="245" t="s">
        <v>146</v>
      </c>
    </row>
    <row r="306" s="14" customFormat="1">
      <c r="A306" s="14"/>
      <c r="B306" s="246"/>
      <c r="C306" s="247"/>
      <c r="D306" s="228" t="s">
        <v>160</v>
      </c>
      <c r="E306" s="248" t="s">
        <v>19</v>
      </c>
      <c r="F306" s="249" t="s">
        <v>163</v>
      </c>
      <c r="G306" s="247"/>
      <c r="H306" s="250">
        <v>69.030000000000001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160</v>
      </c>
      <c r="AU306" s="256" t="s">
        <v>80</v>
      </c>
      <c r="AV306" s="14" t="s">
        <v>154</v>
      </c>
      <c r="AW306" s="14" t="s">
        <v>33</v>
      </c>
      <c r="AX306" s="14" t="s">
        <v>78</v>
      </c>
      <c r="AY306" s="256" t="s">
        <v>146</v>
      </c>
    </row>
    <row r="307" s="2" customFormat="1" ht="24.15" customHeight="1">
      <c r="A307" s="41"/>
      <c r="B307" s="42"/>
      <c r="C307" s="215" t="s">
        <v>490</v>
      </c>
      <c r="D307" s="215" t="s">
        <v>149</v>
      </c>
      <c r="E307" s="216" t="s">
        <v>491</v>
      </c>
      <c r="F307" s="217" t="s">
        <v>492</v>
      </c>
      <c r="G307" s="218" t="s">
        <v>152</v>
      </c>
      <c r="H307" s="219">
        <v>69.030000000000001</v>
      </c>
      <c r="I307" s="220"/>
      <c r="J307" s="221">
        <f>ROUND(I307*H307,2)</f>
        <v>0</v>
      </c>
      <c r="K307" s="217" t="s">
        <v>153</v>
      </c>
      <c r="L307" s="47"/>
      <c r="M307" s="222" t="s">
        <v>19</v>
      </c>
      <c r="N307" s="223" t="s">
        <v>42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0.081500000000000003</v>
      </c>
      <c r="T307" s="225">
        <f>S307*H307</f>
        <v>5.6259450000000006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242</v>
      </c>
      <c r="AT307" s="226" t="s">
        <v>149</v>
      </c>
      <c r="AU307" s="226" t="s">
        <v>80</v>
      </c>
      <c r="AY307" s="20" t="s">
        <v>146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78</v>
      </c>
      <c r="BK307" s="227">
        <f>ROUND(I307*H307,2)</f>
        <v>0</v>
      </c>
      <c r="BL307" s="20" t="s">
        <v>242</v>
      </c>
      <c r="BM307" s="226" t="s">
        <v>493</v>
      </c>
    </row>
    <row r="308" s="2" customFormat="1">
      <c r="A308" s="41"/>
      <c r="B308" s="42"/>
      <c r="C308" s="43"/>
      <c r="D308" s="228" t="s">
        <v>156</v>
      </c>
      <c r="E308" s="43"/>
      <c r="F308" s="229" t="s">
        <v>494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156</v>
      </c>
      <c r="AU308" s="20" t="s">
        <v>80</v>
      </c>
    </row>
    <row r="309" s="2" customFormat="1">
      <c r="A309" s="41"/>
      <c r="B309" s="42"/>
      <c r="C309" s="43"/>
      <c r="D309" s="233" t="s">
        <v>158</v>
      </c>
      <c r="E309" s="43"/>
      <c r="F309" s="234" t="s">
        <v>495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158</v>
      </c>
      <c r="AU309" s="20" t="s">
        <v>80</v>
      </c>
    </row>
    <row r="310" s="13" customFormat="1">
      <c r="A310" s="13"/>
      <c r="B310" s="235"/>
      <c r="C310" s="236"/>
      <c r="D310" s="228" t="s">
        <v>160</v>
      </c>
      <c r="E310" s="237" t="s">
        <v>19</v>
      </c>
      <c r="F310" s="238" t="s">
        <v>477</v>
      </c>
      <c r="G310" s="236"/>
      <c r="H310" s="239">
        <v>69.030000000000001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160</v>
      </c>
      <c r="AU310" s="245" t="s">
        <v>80</v>
      </c>
      <c r="AV310" s="13" t="s">
        <v>80</v>
      </c>
      <c r="AW310" s="13" t="s">
        <v>33</v>
      </c>
      <c r="AX310" s="13" t="s">
        <v>71</v>
      </c>
      <c r="AY310" s="245" t="s">
        <v>146</v>
      </c>
    </row>
    <row r="311" s="14" customFormat="1">
      <c r="A311" s="14"/>
      <c r="B311" s="246"/>
      <c r="C311" s="247"/>
      <c r="D311" s="228" t="s">
        <v>160</v>
      </c>
      <c r="E311" s="248" t="s">
        <v>19</v>
      </c>
      <c r="F311" s="249" t="s">
        <v>163</v>
      </c>
      <c r="G311" s="247"/>
      <c r="H311" s="250">
        <v>69.030000000000001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160</v>
      </c>
      <c r="AU311" s="256" t="s">
        <v>80</v>
      </c>
      <c r="AV311" s="14" t="s">
        <v>154</v>
      </c>
      <c r="AW311" s="14" t="s">
        <v>33</v>
      </c>
      <c r="AX311" s="14" t="s">
        <v>78</v>
      </c>
      <c r="AY311" s="256" t="s">
        <v>146</v>
      </c>
    </row>
    <row r="312" s="2" customFormat="1" ht="37.8" customHeight="1">
      <c r="A312" s="41"/>
      <c r="B312" s="42"/>
      <c r="C312" s="215" t="s">
        <v>496</v>
      </c>
      <c r="D312" s="215" t="s">
        <v>149</v>
      </c>
      <c r="E312" s="216" t="s">
        <v>497</v>
      </c>
      <c r="F312" s="217" t="s">
        <v>498</v>
      </c>
      <c r="G312" s="218" t="s">
        <v>152</v>
      </c>
      <c r="H312" s="219">
        <v>69.030000000000001</v>
      </c>
      <c r="I312" s="220"/>
      <c r="J312" s="221">
        <f>ROUND(I312*H312,2)</f>
        <v>0</v>
      </c>
      <c r="K312" s="217" t="s">
        <v>153</v>
      </c>
      <c r="L312" s="47"/>
      <c r="M312" s="222" t="s">
        <v>19</v>
      </c>
      <c r="N312" s="223" t="s">
        <v>42</v>
      </c>
      <c r="O312" s="87"/>
      <c r="P312" s="224">
        <f>O312*H312</f>
        <v>0</v>
      </c>
      <c r="Q312" s="224">
        <v>0.0090900000000000009</v>
      </c>
      <c r="R312" s="224">
        <f>Q312*H312</f>
        <v>0.62748270000000006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242</v>
      </c>
      <c r="AT312" s="226" t="s">
        <v>149</v>
      </c>
      <c r="AU312" s="226" t="s">
        <v>80</v>
      </c>
      <c r="AY312" s="20" t="s">
        <v>146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78</v>
      </c>
      <c r="BK312" s="227">
        <f>ROUND(I312*H312,2)</f>
        <v>0</v>
      </c>
      <c r="BL312" s="20" t="s">
        <v>242</v>
      </c>
      <c r="BM312" s="226" t="s">
        <v>499</v>
      </c>
    </row>
    <row r="313" s="2" customFormat="1">
      <c r="A313" s="41"/>
      <c r="B313" s="42"/>
      <c r="C313" s="43"/>
      <c r="D313" s="228" t="s">
        <v>156</v>
      </c>
      <c r="E313" s="43"/>
      <c r="F313" s="229" t="s">
        <v>500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156</v>
      </c>
      <c r="AU313" s="20" t="s">
        <v>80</v>
      </c>
    </row>
    <row r="314" s="2" customFormat="1">
      <c r="A314" s="41"/>
      <c r="B314" s="42"/>
      <c r="C314" s="43"/>
      <c r="D314" s="233" t="s">
        <v>158</v>
      </c>
      <c r="E314" s="43"/>
      <c r="F314" s="234" t="s">
        <v>501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158</v>
      </c>
      <c r="AU314" s="20" t="s">
        <v>80</v>
      </c>
    </row>
    <row r="315" s="13" customFormat="1">
      <c r="A315" s="13"/>
      <c r="B315" s="235"/>
      <c r="C315" s="236"/>
      <c r="D315" s="228" t="s">
        <v>160</v>
      </c>
      <c r="E315" s="237" t="s">
        <v>19</v>
      </c>
      <c r="F315" s="238" t="s">
        <v>477</v>
      </c>
      <c r="G315" s="236"/>
      <c r="H315" s="239">
        <v>69.030000000000001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160</v>
      </c>
      <c r="AU315" s="245" t="s">
        <v>80</v>
      </c>
      <c r="AV315" s="13" t="s">
        <v>80</v>
      </c>
      <c r="AW315" s="13" t="s">
        <v>33</v>
      </c>
      <c r="AX315" s="13" t="s">
        <v>71</v>
      </c>
      <c r="AY315" s="245" t="s">
        <v>146</v>
      </c>
    </row>
    <row r="316" s="14" customFormat="1">
      <c r="A316" s="14"/>
      <c r="B316" s="246"/>
      <c r="C316" s="247"/>
      <c r="D316" s="228" t="s">
        <v>160</v>
      </c>
      <c r="E316" s="248" t="s">
        <v>19</v>
      </c>
      <c r="F316" s="249" t="s">
        <v>163</v>
      </c>
      <c r="G316" s="247"/>
      <c r="H316" s="250">
        <v>69.030000000000001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160</v>
      </c>
      <c r="AU316" s="256" t="s">
        <v>80</v>
      </c>
      <c r="AV316" s="14" t="s">
        <v>154</v>
      </c>
      <c r="AW316" s="14" t="s">
        <v>33</v>
      </c>
      <c r="AX316" s="14" t="s">
        <v>78</v>
      </c>
      <c r="AY316" s="256" t="s">
        <v>146</v>
      </c>
    </row>
    <row r="317" s="2" customFormat="1" ht="24.15" customHeight="1">
      <c r="A317" s="41"/>
      <c r="B317" s="42"/>
      <c r="C317" s="257" t="s">
        <v>502</v>
      </c>
      <c r="D317" s="257" t="s">
        <v>247</v>
      </c>
      <c r="E317" s="258" t="s">
        <v>503</v>
      </c>
      <c r="F317" s="259" t="s">
        <v>504</v>
      </c>
      <c r="G317" s="260" t="s">
        <v>152</v>
      </c>
      <c r="H317" s="261">
        <v>79.385000000000005</v>
      </c>
      <c r="I317" s="262"/>
      <c r="J317" s="263">
        <f>ROUND(I317*H317,2)</f>
        <v>0</v>
      </c>
      <c r="K317" s="259" t="s">
        <v>153</v>
      </c>
      <c r="L317" s="264"/>
      <c r="M317" s="265" t="s">
        <v>19</v>
      </c>
      <c r="N317" s="266" t="s">
        <v>42</v>
      </c>
      <c r="O317" s="87"/>
      <c r="P317" s="224">
        <f>O317*H317</f>
        <v>0</v>
      </c>
      <c r="Q317" s="224">
        <v>0.019</v>
      </c>
      <c r="R317" s="224">
        <f>Q317*H317</f>
        <v>1.5083150000000001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250</v>
      </c>
      <c r="AT317" s="226" t="s">
        <v>247</v>
      </c>
      <c r="AU317" s="226" t="s">
        <v>80</v>
      </c>
      <c r="AY317" s="20" t="s">
        <v>146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78</v>
      </c>
      <c r="BK317" s="227">
        <f>ROUND(I317*H317,2)</f>
        <v>0</v>
      </c>
      <c r="BL317" s="20" t="s">
        <v>242</v>
      </c>
      <c r="BM317" s="226" t="s">
        <v>505</v>
      </c>
    </row>
    <row r="318" s="2" customFormat="1">
      <c r="A318" s="41"/>
      <c r="B318" s="42"/>
      <c r="C318" s="43"/>
      <c r="D318" s="228" t="s">
        <v>156</v>
      </c>
      <c r="E318" s="43"/>
      <c r="F318" s="229" t="s">
        <v>504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156</v>
      </c>
      <c r="AU318" s="20" t="s">
        <v>80</v>
      </c>
    </row>
    <row r="319" s="13" customFormat="1">
      <c r="A319" s="13"/>
      <c r="B319" s="235"/>
      <c r="C319" s="236"/>
      <c r="D319" s="228" t="s">
        <v>160</v>
      </c>
      <c r="E319" s="237" t="s">
        <v>19</v>
      </c>
      <c r="F319" s="238" t="s">
        <v>506</v>
      </c>
      <c r="G319" s="236"/>
      <c r="H319" s="239">
        <v>69.030000000000001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160</v>
      </c>
      <c r="AU319" s="245" t="s">
        <v>80</v>
      </c>
      <c r="AV319" s="13" t="s">
        <v>80</v>
      </c>
      <c r="AW319" s="13" t="s">
        <v>33</v>
      </c>
      <c r="AX319" s="13" t="s">
        <v>78</v>
      </c>
      <c r="AY319" s="245" t="s">
        <v>146</v>
      </c>
    </row>
    <row r="320" s="13" customFormat="1">
      <c r="A320" s="13"/>
      <c r="B320" s="235"/>
      <c r="C320" s="236"/>
      <c r="D320" s="228" t="s">
        <v>160</v>
      </c>
      <c r="E320" s="236"/>
      <c r="F320" s="238" t="s">
        <v>507</v>
      </c>
      <c r="G320" s="236"/>
      <c r="H320" s="239">
        <v>79.385000000000005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160</v>
      </c>
      <c r="AU320" s="245" t="s">
        <v>80</v>
      </c>
      <c r="AV320" s="13" t="s">
        <v>80</v>
      </c>
      <c r="AW320" s="13" t="s">
        <v>4</v>
      </c>
      <c r="AX320" s="13" t="s">
        <v>78</v>
      </c>
      <c r="AY320" s="245" t="s">
        <v>146</v>
      </c>
    </row>
    <row r="321" s="2" customFormat="1" ht="16.5" customHeight="1">
      <c r="A321" s="41"/>
      <c r="B321" s="42"/>
      <c r="C321" s="215" t="s">
        <v>508</v>
      </c>
      <c r="D321" s="215" t="s">
        <v>149</v>
      </c>
      <c r="E321" s="216" t="s">
        <v>509</v>
      </c>
      <c r="F321" s="217" t="s">
        <v>510</v>
      </c>
      <c r="G321" s="218" t="s">
        <v>274</v>
      </c>
      <c r="H321" s="219">
        <v>12.4</v>
      </c>
      <c r="I321" s="220"/>
      <c r="J321" s="221">
        <f>ROUND(I321*H321,2)</f>
        <v>0</v>
      </c>
      <c r="K321" s="217" t="s">
        <v>153</v>
      </c>
      <c r="L321" s="47"/>
      <c r="M321" s="222" t="s">
        <v>19</v>
      </c>
      <c r="N321" s="223" t="s">
        <v>42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0.00019000000000000001</v>
      </c>
      <c r="T321" s="225">
        <f>S321*H321</f>
        <v>0.002356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242</v>
      </c>
      <c r="AT321" s="226" t="s">
        <v>149</v>
      </c>
      <c r="AU321" s="226" t="s">
        <v>80</v>
      </c>
      <c r="AY321" s="20" t="s">
        <v>146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78</v>
      </c>
      <c r="BK321" s="227">
        <f>ROUND(I321*H321,2)</f>
        <v>0</v>
      </c>
      <c r="BL321" s="20" t="s">
        <v>242</v>
      </c>
      <c r="BM321" s="226" t="s">
        <v>511</v>
      </c>
    </row>
    <row r="322" s="2" customFormat="1">
      <c r="A322" s="41"/>
      <c r="B322" s="42"/>
      <c r="C322" s="43"/>
      <c r="D322" s="228" t="s">
        <v>156</v>
      </c>
      <c r="E322" s="43"/>
      <c r="F322" s="229" t="s">
        <v>512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156</v>
      </c>
      <c r="AU322" s="20" t="s">
        <v>80</v>
      </c>
    </row>
    <row r="323" s="2" customFormat="1">
      <c r="A323" s="41"/>
      <c r="B323" s="42"/>
      <c r="C323" s="43"/>
      <c r="D323" s="233" t="s">
        <v>158</v>
      </c>
      <c r="E323" s="43"/>
      <c r="F323" s="234" t="s">
        <v>513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158</v>
      </c>
      <c r="AU323" s="20" t="s">
        <v>80</v>
      </c>
    </row>
    <row r="324" s="13" customFormat="1">
      <c r="A324" s="13"/>
      <c r="B324" s="235"/>
      <c r="C324" s="236"/>
      <c r="D324" s="228" t="s">
        <v>160</v>
      </c>
      <c r="E324" s="237" t="s">
        <v>19</v>
      </c>
      <c r="F324" s="238" t="s">
        <v>514</v>
      </c>
      <c r="G324" s="236"/>
      <c r="H324" s="239">
        <v>12.4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160</v>
      </c>
      <c r="AU324" s="245" t="s">
        <v>80</v>
      </c>
      <c r="AV324" s="13" t="s">
        <v>80</v>
      </c>
      <c r="AW324" s="13" t="s">
        <v>33</v>
      </c>
      <c r="AX324" s="13" t="s">
        <v>71</v>
      </c>
      <c r="AY324" s="245" t="s">
        <v>146</v>
      </c>
    </row>
    <row r="325" s="14" customFormat="1">
      <c r="A325" s="14"/>
      <c r="B325" s="246"/>
      <c r="C325" s="247"/>
      <c r="D325" s="228" t="s">
        <v>160</v>
      </c>
      <c r="E325" s="248" t="s">
        <v>19</v>
      </c>
      <c r="F325" s="249" t="s">
        <v>163</v>
      </c>
      <c r="G325" s="247"/>
      <c r="H325" s="250">
        <v>12.4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160</v>
      </c>
      <c r="AU325" s="256" t="s">
        <v>80</v>
      </c>
      <c r="AV325" s="14" t="s">
        <v>154</v>
      </c>
      <c r="AW325" s="14" t="s">
        <v>33</v>
      </c>
      <c r="AX325" s="14" t="s">
        <v>78</v>
      </c>
      <c r="AY325" s="256" t="s">
        <v>146</v>
      </c>
    </row>
    <row r="326" s="2" customFormat="1" ht="16.5" customHeight="1">
      <c r="A326" s="41"/>
      <c r="B326" s="42"/>
      <c r="C326" s="215" t="s">
        <v>515</v>
      </c>
      <c r="D326" s="215" t="s">
        <v>149</v>
      </c>
      <c r="E326" s="216" t="s">
        <v>516</v>
      </c>
      <c r="F326" s="217" t="s">
        <v>517</v>
      </c>
      <c r="G326" s="218" t="s">
        <v>274</v>
      </c>
      <c r="H326" s="219">
        <v>12.4</v>
      </c>
      <c r="I326" s="220"/>
      <c r="J326" s="221">
        <f>ROUND(I326*H326,2)</f>
        <v>0</v>
      </c>
      <c r="K326" s="217" t="s">
        <v>153</v>
      </c>
      <c r="L326" s="47"/>
      <c r="M326" s="222" t="s">
        <v>19</v>
      </c>
      <c r="N326" s="223" t="s">
        <v>42</v>
      </c>
      <c r="O326" s="87"/>
      <c r="P326" s="224">
        <f>O326*H326</f>
        <v>0</v>
      </c>
      <c r="Q326" s="224">
        <v>9.0000000000000006E-05</v>
      </c>
      <c r="R326" s="224">
        <f>Q326*H326</f>
        <v>0.001116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242</v>
      </c>
      <c r="AT326" s="226" t="s">
        <v>149</v>
      </c>
      <c r="AU326" s="226" t="s">
        <v>80</v>
      </c>
      <c r="AY326" s="20" t="s">
        <v>146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78</v>
      </c>
      <c r="BK326" s="227">
        <f>ROUND(I326*H326,2)</f>
        <v>0</v>
      </c>
      <c r="BL326" s="20" t="s">
        <v>242</v>
      </c>
      <c r="BM326" s="226" t="s">
        <v>518</v>
      </c>
    </row>
    <row r="327" s="2" customFormat="1">
      <c r="A327" s="41"/>
      <c r="B327" s="42"/>
      <c r="C327" s="43"/>
      <c r="D327" s="228" t="s">
        <v>156</v>
      </c>
      <c r="E327" s="43"/>
      <c r="F327" s="229" t="s">
        <v>519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156</v>
      </c>
      <c r="AU327" s="20" t="s">
        <v>80</v>
      </c>
    </row>
    <row r="328" s="2" customFormat="1">
      <c r="A328" s="41"/>
      <c r="B328" s="42"/>
      <c r="C328" s="43"/>
      <c r="D328" s="233" t="s">
        <v>158</v>
      </c>
      <c r="E328" s="43"/>
      <c r="F328" s="234" t="s">
        <v>520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158</v>
      </c>
      <c r="AU328" s="20" t="s">
        <v>80</v>
      </c>
    </row>
    <row r="329" s="13" customFormat="1">
      <c r="A329" s="13"/>
      <c r="B329" s="235"/>
      <c r="C329" s="236"/>
      <c r="D329" s="228" t="s">
        <v>160</v>
      </c>
      <c r="E329" s="237" t="s">
        <v>19</v>
      </c>
      <c r="F329" s="238" t="s">
        <v>514</v>
      </c>
      <c r="G329" s="236"/>
      <c r="H329" s="239">
        <v>12.4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160</v>
      </c>
      <c r="AU329" s="245" t="s">
        <v>80</v>
      </c>
      <c r="AV329" s="13" t="s">
        <v>80</v>
      </c>
      <c r="AW329" s="13" t="s">
        <v>33</v>
      </c>
      <c r="AX329" s="13" t="s">
        <v>71</v>
      </c>
      <c r="AY329" s="245" t="s">
        <v>146</v>
      </c>
    </row>
    <row r="330" s="14" customFormat="1">
      <c r="A330" s="14"/>
      <c r="B330" s="246"/>
      <c r="C330" s="247"/>
      <c r="D330" s="228" t="s">
        <v>160</v>
      </c>
      <c r="E330" s="248" t="s">
        <v>19</v>
      </c>
      <c r="F330" s="249" t="s">
        <v>163</v>
      </c>
      <c r="G330" s="247"/>
      <c r="H330" s="250">
        <v>12.4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160</v>
      </c>
      <c r="AU330" s="256" t="s">
        <v>80</v>
      </c>
      <c r="AV330" s="14" t="s">
        <v>154</v>
      </c>
      <c r="AW330" s="14" t="s">
        <v>33</v>
      </c>
      <c r="AX330" s="14" t="s">
        <v>78</v>
      </c>
      <c r="AY330" s="256" t="s">
        <v>146</v>
      </c>
    </row>
    <row r="331" s="2" customFormat="1" ht="21.75" customHeight="1">
      <c r="A331" s="41"/>
      <c r="B331" s="42"/>
      <c r="C331" s="215" t="s">
        <v>521</v>
      </c>
      <c r="D331" s="215" t="s">
        <v>149</v>
      </c>
      <c r="E331" s="216" t="s">
        <v>522</v>
      </c>
      <c r="F331" s="217" t="s">
        <v>523</v>
      </c>
      <c r="G331" s="218" t="s">
        <v>241</v>
      </c>
      <c r="H331" s="219">
        <v>10</v>
      </c>
      <c r="I331" s="220"/>
      <c r="J331" s="221">
        <f>ROUND(I331*H331,2)</f>
        <v>0</v>
      </c>
      <c r="K331" s="217" t="s">
        <v>153</v>
      </c>
      <c r="L331" s="47"/>
      <c r="M331" s="222" t="s">
        <v>19</v>
      </c>
      <c r="N331" s="223" t="s">
        <v>42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242</v>
      </c>
      <c r="AT331" s="226" t="s">
        <v>149</v>
      </c>
      <c r="AU331" s="226" t="s">
        <v>80</v>
      </c>
      <c r="AY331" s="20" t="s">
        <v>146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78</v>
      </c>
      <c r="BK331" s="227">
        <f>ROUND(I331*H331,2)</f>
        <v>0</v>
      </c>
      <c r="BL331" s="20" t="s">
        <v>242</v>
      </c>
      <c r="BM331" s="226" t="s">
        <v>524</v>
      </c>
    </row>
    <row r="332" s="2" customFormat="1">
      <c r="A332" s="41"/>
      <c r="B332" s="42"/>
      <c r="C332" s="43"/>
      <c r="D332" s="228" t="s">
        <v>156</v>
      </c>
      <c r="E332" s="43"/>
      <c r="F332" s="229" t="s">
        <v>525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156</v>
      </c>
      <c r="AU332" s="20" t="s">
        <v>80</v>
      </c>
    </row>
    <row r="333" s="2" customFormat="1">
      <c r="A333" s="41"/>
      <c r="B333" s="42"/>
      <c r="C333" s="43"/>
      <c r="D333" s="233" t="s">
        <v>158</v>
      </c>
      <c r="E333" s="43"/>
      <c r="F333" s="234" t="s">
        <v>526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80</v>
      </c>
    </row>
    <row r="334" s="13" customFormat="1">
      <c r="A334" s="13"/>
      <c r="B334" s="235"/>
      <c r="C334" s="236"/>
      <c r="D334" s="228" t="s">
        <v>160</v>
      </c>
      <c r="E334" s="237" t="s">
        <v>19</v>
      </c>
      <c r="F334" s="238" t="s">
        <v>527</v>
      </c>
      <c r="G334" s="236"/>
      <c r="H334" s="239">
        <v>10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160</v>
      </c>
      <c r="AU334" s="245" t="s">
        <v>80</v>
      </c>
      <c r="AV334" s="13" t="s">
        <v>80</v>
      </c>
      <c r="AW334" s="13" t="s">
        <v>33</v>
      </c>
      <c r="AX334" s="13" t="s">
        <v>78</v>
      </c>
      <c r="AY334" s="245" t="s">
        <v>146</v>
      </c>
    </row>
    <row r="335" s="2" customFormat="1" ht="24.15" customHeight="1">
      <c r="A335" s="41"/>
      <c r="B335" s="42"/>
      <c r="C335" s="215" t="s">
        <v>528</v>
      </c>
      <c r="D335" s="215" t="s">
        <v>149</v>
      </c>
      <c r="E335" s="216" t="s">
        <v>529</v>
      </c>
      <c r="F335" s="217" t="s">
        <v>530</v>
      </c>
      <c r="G335" s="218" t="s">
        <v>274</v>
      </c>
      <c r="H335" s="219">
        <v>12.4</v>
      </c>
      <c r="I335" s="220"/>
      <c r="J335" s="221">
        <f>ROUND(I335*H335,2)</f>
        <v>0</v>
      </c>
      <c r="K335" s="217" t="s">
        <v>153</v>
      </c>
      <c r="L335" s="47"/>
      <c r="M335" s="222" t="s">
        <v>19</v>
      </c>
      <c r="N335" s="223" t="s">
        <v>42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242</v>
      </c>
      <c r="AT335" s="226" t="s">
        <v>149</v>
      </c>
      <c r="AU335" s="226" t="s">
        <v>80</v>
      </c>
      <c r="AY335" s="20" t="s">
        <v>146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78</v>
      </c>
      <c r="BK335" s="227">
        <f>ROUND(I335*H335,2)</f>
        <v>0</v>
      </c>
      <c r="BL335" s="20" t="s">
        <v>242</v>
      </c>
      <c r="BM335" s="226" t="s">
        <v>531</v>
      </c>
    </row>
    <row r="336" s="2" customFormat="1">
      <c r="A336" s="41"/>
      <c r="B336" s="42"/>
      <c r="C336" s="43"/>
      <c r="D336" s="228" t="s">
        <v>156</v>
      </c>
      <c r="E336" s="43"/>
      <c r="F336" s="229" t="s">
        <v>532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156</v>
      </c>
      <c r="AU336" s="20" t="s">
        <v>80</v>
      </c>
    </row>
    <row r="337" s="2" customFormat="1">
      <c r="A337" s="41"/>
      <c r="B337" s="42"/>
      <c r="C337" s="43"/>
      <c r="D337" s="233" t="s">
        <v>158</v>
      </c>
      <c r="E337" s="43"/>
      <c r="F337" s="234" t="s">
        <v>533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158</v>
      </c>
      <c r="AU337" s="20" t="s">
        <v>80</v>
      </c>
    </row>
    <row r="338" s="13" customFormat="1">
      <c r="A338" s="13"/>
      <c r="B338" s="235"/>
      <c r="C338" s="236"/>
      <c r="D338" s="228" t="s">
        <v>160</v>
      </c>
      <c r="E338" s="237" t="s">
        <v>19</v>
      </c>
      <c r="F338" s="238" t="s">
        <v>514</v>
      </c>
      <c r="G338" s="236"/>
      <c r="H338" s="239">
        <v>12.4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160</v>
      </c>
      <c r="AU338" s="245" t="s">
        <v>80</v>
      </c>
      <c r="AV338" s="13" t="s">
        <v>80</v>
      </c>
      <c r="AW338" s="13" t="s">
        <v>33</v>
      </c>
      <c r="AX338" s="13" t="s">
        <v>71</v>
      </c>
      <c r="AY338" s="245" t="s">
        <v>146</v>
      </c>
    </row>
    <row r="339" s="14" customFormat="1">
      <c r="A339" s="14"/>
      <c r="B339" s="246"/>
      <c r="C339" s="247"/>
      <c r="D339" s="228" t="s">
        <v>160</v>
      </c>
      <c r="E339" s="248" t="s">
        <v>19</v>
      </c>
      <c r="F339" s="249" t="s">
        <v>163</v>
      </c>
      <c r="G339" s="247"/>
      <c r="H339" s="250">
        <v>12.4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160</v>
      </c>
      <c r="AU339" s="256" t="s">
        <v>80</v>
      </c>
      <c r="AV339" s="14" t="s">
        <v>154</v>
      </c>
      <c r="AW339" s="14" t="s">
        <v>33</v>
      </c>
      <c r="AX339" s="14" t="s">
        <v>78</v>
      </c>
      <c r="AY339" s="256" t="s">
        <v>146</v>
      </c>
    </row>
    <row r="340" s="2" customFormat="1" ht="24.15" customHeight="1">
      <c r="A340" s="41"/>
      <c r="B340" s="42"/>
      <c r="C340" s="215" t="s">
        <v>534</v>
      </c>
      <c r="D340" s="215" t="s">
        <v>149</v>
      </c>
      <c r="E340" s="216" t="s">
        <v>535</v>
      </c>
      <c r="F340" s="217" t="s">
        <v>536</v>
      </c>
      <c r="G340" s="218" t="s">
        <v>312</v>
      </c>
      <c r="H340" s="267"/>
      <c r="I340" s="220"/>
      <c r="J340" s="221">
        <f>ROUND(I340*H340,2)</f>
        <v>0</v>
      </c>
      <c r="K340" s="217" t="s">
        <v>153</v>
      </c>
      <c r="L340" s="47"/>
      <c r="M340" s="222" t="s">
        <v>19</v>
      </c>
      <c r="N340" s="223" t="s">
        <v>42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242</v>
      </c>
      <c r="AT340" s="226" t="s">
        <v>149</v>
      </c>
      <c r="AU340" s="226" t="s">
        <v>80</v>
      </c>
      <c r="AY340" s="20" t="s">
        <v>146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78</v>
      </c>
      <c r="BK340" s="227">
        <f>ROUND(I340*H340,2)</f>
        <v>0</v>
      </c>
      <c r="BL340" s="20" t="s">
        <v>242</v>
      </c>
      <c r="BM340" s="226" t="s">
        <v>537</v>
      </c>
    </row>
    <row r="341" s="2" customFormat="1">
      <c r="A341" s="41"/>
      <c r="B341" s="42"/>
      <c r="C341" s="43"/>
      <c r="D341" s="228" t="s">
        <v>156</v>
      </c>
      <c r="E341" s="43"/>
      <c r="F341" s="229" t="s">
        <v>538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156</v>
      </c>
      <c r="AU341" s="20" t="s">
        <v>80</v>
      </c>
    </row>
    <row r="342" s="2" customFormat="1">
      <c r="A342" s="41"/>
      <c r="B342" s="42"/>
      <c r="C342" s="43"/>
      <c r="D342" s="233" t="s">
        <v>158</v>
      </c>
      <c r="E342" s="43"/>
      <c r="F342" s="234" t="s">
        <v>539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158</v>
      </c>
      <c r="AU342" s="20" t="s">
        <v>80</v>
      </c>
    </row>
    <row r="343" s="2" customFormat="1" ht="33" customHeight="1">
      <c r="A343" s="41"/>
      <c r="B343" s="42"/>
      <c r="C343" s="215" t="s">
        <v>540</v>
      </c>
      <c r="D343" s="215" t="s">
        <v>149</v>
      </c>
      <c r="E343" s="216" t="s">
        <v>541</v>
      </c>
      <c r="F343" s="217" t="s">
        <v>542</v>
      </c>
      <c r="G343" s="218" t="s">
        <v>312</v>
      </c>
      <c r="H343" s="267"/>
      <c r="I343" s="220"/>
      <c r="J343" s="221">
        <f>ROUND(I343*H343,2)</f>
        <v>0</v>
      </c>
      <c r="K343" s="217" t="s">
        <v>153</v>
      </c>
      <c r="L343" s="47"/>
      <c r="M343" s="222" t="s">
        <v>19</v>
      </c>
      <c r="N343" s="223" t="s">
        <v>42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242</v>
      </c>
      <c r="AT343" s="226" t="s">
        <v>149</v>
      </c>
      <c r="AU343" s="226" t="s">
        <v>80</v>
      </c>
      <c r="AY343" s="20" t="s">
        <v>146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78</v>
      </c>
      <c r="BK343" s="227">
        <f>ROUND(I343*H343,2)</f>
        <v>0</v>
      </c>
      <c r="BL343" s="20" t="s">
        <v>242</v>
      </c>
      <c r="BM343" s="226" t="s">
        <v>543</v>
      </c>
    </row>
    <row r="344" s="2" customFormat="1">
      <c r="A344" s="41"/>
      <c r="B344" s="42"/>
      <c r="C344" s="43"/>
      <c r="D344" s="228" t="s">
        <v>156</v>
      </c>
      <c r="E344" s="43"/>
      <c r="F344" s="229" t="s">
        <v>544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156</v>
      </c>
      <c r="AU344" s="20" t="s">
        <v>80</v>
      </c>
    </row>
    <row r="345" s="2" customFormat="1">
      <c r="A345" s="41"/>
      <c r="B345" s="42"/>
      <c r="C345" s="43"/>
      <c r="D345" s="233" t="s">
        <v>158</v>
      </c>
      <c r="E345" s="43"/>
      <c r="F345" s="234" t="s">
        <v>545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158</v>
      </c>
      <c r="AU345" s="20" t="s">
        <v>80</v>
      </c>
    </row>
    <row r="346" s="12" customFormat="1" ht="22.8" customHeight="1">
      <c r="A346" s="12"/>
      <c r="B346" s="199"/>
      <c r="C346" s="200"/>
      <c r="D346" s="201" t="s">
        <v>70</v>
      </c>
      <c r="E346" s="213" t="s">
        <v>546</v>
      </c>
      <c r="F346" s="213" t="s">
        <v>547</v>
      </c>
      <c r="G346" s="200"/>
      <c r="H346" s="200"/>
      <c r="I346" s="203"/>
      <c r="J346" s="214">
        <f>BK346</f>
        <v>0</v>
      </c>
      <c r="K346" s="200"/>
      <c r="L346" s="205"/>
      <c r="M346" s="206"/>
      <c r="N346" s="207"/>
      <c r="O346" s="207"/>
      <c r="P346" s="208">
        <f>SUM(P347:P385)</f>
        <v>0</v>
      </c>
      <c r="Q346" s="207"/>
      <c r="R346" s="208">
        <f>SUM(R347:R385)</f>
        <v>0.0234725</v>
      </c>
      <c r="S346" s="207"/>
      <c r="T346" s="209">
        <f>SUM(T347:T385)</f>
        <v>0.0010200000000000001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0" t="s">
        <v>80</v>
      </c>
      <c r="AT346" s="211" t="s">
        <v>70</v>
      </c>
      <c r="AU346" s="211" t="s">
        <v>78</v>
      </c>
      <c r="AY346" s="210" t="s">
        <v>146</v>
      </c>
      <c r="BK346" s="212">
        <f>SUM(BK347:BK385)</f>
        <v>0</v>
      </c>
    </row>
    <row r="347" s="2" customFormat="1" ht="24.15" customHeight="1">
      <c r="A347" s="41"/>
      <c r="B347" s="42"/>
      <c r="C347" s="215" t="s">
        <v>548</v>
      </c>
      <c r="D347" s="215" t="s">
        <v>149</v>
      </c>
      <c r="E347" s="216" t="s">
        <v>549</v>
      </c>
      <c r="F347" s="217" t="s">
        <v>550</v>
      </c>
      <c r="G347" s="218" t="s">
        <v>152</v>
      </c>
      <c r="H347" s="219">
        <v>23.555</v>
      </c>
      <c r="I347" s="220"/>
      <c r="J347" s="221">
        <f>ROUND(I347*H347,2)</f>
        <v>0</v>
      </c>
      <c r="K347" s="217" t="s">
        <v>153</v>
      </c>
      <c r="L347" s="47"/>
      <c r="M347" s="222" t="s">
        <v>19</v>
      </c>
      <c r="N347" s="223" t="s">
        <v>42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242</v>
      </c>
      <c r="AT347" s="226" t="s">
        <v>149</v>
      </c>
      <c r="AU347" s="226" t="s">
        <v>80</v>
      </c>
      <c r="AY347" s="20" t="s">
        <v>146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78</v>
      </c>
      <c r="BK347" s="227">
        <f>ROUND(I347*H347,2)</f>
        <v>0</v>
      </c>
      <c r="BL347" s="20" t="s">
        <v>242</v>
      </c>
      <c r="BM347" s="226" t="s">
        <v>551</v>
      </c>
    </row>
    <row r="348" s="2" customFormat="1">
      <c r="A348" s="41"/>
      <c r="B348" s="42"/>
      <c r="C348" s="43"/>
      <c r="D348" s="228" t="s">
        <v>156</v>
      </c>
      <c r="E348" s="43"/>
      <c r="F348" s="229" t="s">
        <v>552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156</v>
      </c>
      <c r="AU348" s="20" t="s">
        <v>80</v>
      </c>
    </row>
    <row r="349" s="2" customFormat="1">
      <c r="A349" s="41"/>
      <c r="B349" s="42"/>
      <c r="C349" s="43"/>
      <c r="D349" s="233" t="s">
        <v>158</v>
      </c>
      <c r="E349" s="43"/>
      <c r="F349" s="234" t="s">
        <v>553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158</v>
      </c>
      <c r="AU349" s="20" t="s">
        <v>80</v>
      </c>
    </row>
    <row r="350" s="13" customFormat="1">
      <c r="A350" s="13"/>
      <c r="B350" s="235"/>
      <c r="C350" s="236"/>
      <c r="D350" s="228" t="s">
        <v>160</v>
      </c>
      <c r="E350" s="237" t="s">
        <v>19</v>
      </c>
      <c r="F350" s="238" t="s">
        <v>335</v>
      </c>
      <c r="G350" s="236"/>
      <c r="H350" s="239">
        <v>23.555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160</v>
      </c>
      <c r="AU350" s="245" t="s">
        <v>80</v>
      </c>
      <c r="AV350" s="13" t="s">
        <v>80</v>
      </c>
      <c r="AW350" s="13" t="s">
        <v>33</v>
      </c>
      <c r="AX350" s="13" t="s">
        <v>71</v>
      </c>
      <c r="AY350" s="245" t="s">
        <v>146</v>
      </c>
    </row>
    <row r="351" s="14" customFormat="1">
      <c r="A351" s="14"/>
      <c r="B351" s="246"/>
      <c r="C351" s="247"/>
      <c r="D351" s="228" t="s">
        <v>160</v>
      </c>
      <c r="E351" s="248" t="s">
        <v>19</v>
      </c>
      <c r="F351" s="249" t="s">
        <v>163</v>
      </c>
      <c r="G351" s="247"/>
      <c r="H351" s="250">
        <v>23.555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160</v>
      </c>
      <c r="AU351" s="256" t="s">
        <v>80</v>
      </c>
      <c r="AV351" s="14" t="s">
        <v>154</v>
      </c>
      <c r="AW351" s="14" t="s">
        <v>33</v>
      </c>
      <c r="AX351" s="14" t="s">
        <v>78</v>
      </c>
      <c r="AY351" s="256" t="s">
        <v>146</v>
      </c>
    </row>
    <row r="352" s="2" customFormat="1" ht="24.15" customHeight="1">
      <c r="A352" s="41"/>
      <c r="B352" s="42"/>
      <c r="C352" s="215" t="s">
        <v>554</v>
      </c>
      <c r="D352" s="215" t="s">
        <v>149</v>
      </c>
      <c r="E352" s="216" t="s">
        <v>555</v>
      </c>
      <c r="F352" s="217" t="s">
        <v>556</v>
      </c>
      <c r="G352" s="218" t="s">
        <v>274</v>
      </c>
      <c r="H352" s="219">
        <v>25</v>
      </c>
      <c r="I352" s="220"/>
      <c r="J352" s="221">
        <f>ROUND(I352*H352,2)</f>
        <v>0</v>
      </c>
      <c r="K352" s="217" t="s">
        <v>153</v>
      </c>
      <c r="L352" s="47"/>
      <c r="M352" s="222" t="s">
        <v>19</v>
      </c>
      <c r="N352" s="223" t="s">
        <v>42</v>
      </c>
      <c r="O352" s="87"/>
      <c r="P352" s="224">
        <f>O352*H352</f>
        <v>0</v>
      </c>
      <c r="Q352" s="224">
        <v>1.0000000000000001E-05</v>
      </c>
      <c r="R352" s="224">
        <f>Q352*H352</f>
        <v>0.00025000000000000001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242</v>
      </c>
      <c r="AT352" s="226" t="s">
        <v>149</v>
      </c>
      <c r="AU352" s="226" t="s">
        <v>80</v>
      </c>
      <c r="AY352" s="20" t="s">
        <v>146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78</v>
      </c>
      <c r="BK352" s="227">
        <f>ROUND(I352*H352,2)</f>
        <v>0</v>
      </c>
      <c r="BL352" s="20" t="s">
        <v>242</v>
      </c>
      <c r="BM352" s="226" t="s">
        <v>557</v>
      </c>
    </row>
    <row r="353" s="2" customFormat="1">
      <c r="A353" s="41"/>
      <c r="B353" s="42"/>
      <c r="C353" s="43"/>
      <c r="D353" s="228" t="s">
        <v>156</v>
      </c>
      <c r="E353" s="43"/>
      <c r="F353" s="229" t="s">
        <v>558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156</v>
      </c>
      <c r="AU353" s="20" t="s">
        <v>80</v>
      </c>
    </row>
    <row r="354" s="2" customFormat="1">
      <c r="A354" s="41"/>
      <c r="B354" s="42"/>
      <c r="C354" s="43"/>
      <c r="D354" s="233" t="s">
        <v>158</v>
      </c>
      <c r="E354" s="43"/>
      <c r="F354" s="234" t="s">
        <v>559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158</v>
      </c>
      <c r="AU354" s="20" t="s">
        <v>80</v>
      </c>
    </row>
    <row r="355" s="2" customFormat="1" ht="24.15" customHeight="1">
      <c r="A355" s="41"/>
      <c r="B355" s="42"/>
      <c r="C355" s="215" t="s">
        <v>560</v>
      </c>
      <c r="D355" s="215" t="s">
        <v>149</v>
      </c>
      <c r="E355" s="216" t="s">
        <v>561</v>
      </c>
      <c r="F355" s="217" t="s">
        <v>562</v>
      </c>
      <c r="G355" s="218" t="s">
        <v>274</v>
      </c>
      <c r="H355" s="219">
        <v>20</v>
      </c>
      <c r="I355" s="220"/>
      <c r="J355" s="221">
        <f>ROUND(I355*H355,2)</f>
        <v>0</v>
      </c>
      <c r="K355" s="217" t="s">
        <v>153</v>
      </c>
      <c r="L355" s="47"/>
      <c r="M355" s="222" t="s">
        <v>19</v>
      </c>
      <c r="N355" s="223" t="s">
        <v>42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242</v>
      </c>
      <c r="AT355" s="226" t="s">
        <v>149</v>
      </c>
      <c r="AU355" s="226" t="s">
        <v>80</v>
      </c>
      <c r="AY355" s="20" t="s">
        <v>146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78</v>
      </c>
      <c r="BK355" s="227">
        <f>ROUND(I355*H355,2)</f>
        <v>0</v>
      </c>
      <c r="BL355" s="20" t="s">
        <v>242</v>
      </c>
      <c r="BM355" s="226" t="s">
        <v>563</v>
      </c>
    </row>
    <row r="356" s="2" customFormat="1">
      <c r="A356" s="41"/>
      <c r="B356" s="42"/>
      <c r="C356" s="43"/>
      <c r="D356" s="228" t="s">
        <v>156</v>
      </c>
      <c r="E356" s="43"/>
      <c r="F356" s="229" t="s">
        <v>564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156</v>
      </c>
      <c r="AU356" s="20" t="s">
        <v>80</v>
      </c>
    </row>
    <row r="357" s="2" customFormat="1">
      <c r="A357" s="41"/>
      <c r="B357" s="42"/>
      <c r="C357" s="43"/>
      <c r="D357" s="233" t="s">
        <v>158</v>
      </c>
      <c r="E357" s="43"/>
      <c r="F357" s="234" t="s">
        <v>565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158</v>
      </c>
      <c r="AU357" s="20" t="s">
        <v>80</v>
      </c>
    </row>
    <row r="358" s="2" customFormat="1" ht="24.15" customHeight="1">
      <c r="A358" s="41"/>
      <c r="B358" s="42"/>
      <c r="C358" s="257" t="s">
        <v>566</v>
      </c>
      <c r="D358" s="257" t="s">
        <v>247</v>
      </c>
      <c r="E358" s="258" t="s">
        <v>567</v>
      </c>
      <c r="F358" s="259" t="s">
        <v>568</v>
      </c>
      <c r="G358" s="260" t="s">
        <v>274</v>
      </c>
      <c r="H358" s="261">
        <v>21</v>
      </c>
      <c r="I358" s="262"/>
      <c r="J358" s="263">
        <f>ROUND(I358*H358,2)</f>
        <v>0</v>
      </c>
      <c r="K358" s="259" t="s">
        <v>153</v>
      </c>
      <c r="L358" s="264"/>
      <c r="M358" s="265" t="s">
        <v>19</v>
      </c>
      <c r="N358" s="266" t="s">
        <v>42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250</v>
      </c>
      <c r="AT358" s="226" t="s">
        <v>247</v>
      </c>
      <c r="AU358" s="226" t="s">
        <v>80</v>
      </c>
      <c r="AY358" s="20" t="s">
        <v>146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78</v>
      </c>
      <c r="BK358" s="227">
        <f>ROUND(I358*H358,2)</f>
        <v>0</v>
      </c>
      <c r="BL358" s="20" t="s">
        <v>242</v>
      </c>
      <c r="BM358" s="226" t="s">
        <v>569</v>
      </c>
    </row>
    <row r="359" s="2" customFormat="1">
      <c r="A359" s="41"/>
      <c r="B359" s="42"/>
      <c r="C359" s="43"/>
      <c r="D359" s="228" t="s">
        <v>156</v>
      </c>
      <c r="E359" s="43"/>
      <c r="F359" s="229" t="s">
        <v>568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156</v>
      </c>
      <c r="AU359" s="20" t="s">
        <v>80</v>
      </c>
    </row>
    <row r="360" s="13" customFormat="1">
      <c r="A360" s="13"/>
      <c r="B360" s="235"/>
      <c r="C360" s="236"/>
      <c r="D360" s="228" t="s">
        <v>160</v>
      </c>
      <c r="E360" s="237" t="s">
        <v>19</v>
      </c>
      <c r="F360" s="238" t="s">
        <v>278</v>
      </c>
      <c r="G360" s="236"/>
      <c r="H360" s="239">
        <v>20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160</v>
      </c>
      <c r="AU360" s="245" t="s">
        <v>80</v>
      </c>
      <c r="AV360" s="13" t="s">
        <v>80</v>
      </c>
      <c r="AW360" s="13" t="s">
        <v>33</v>
      </c>
      <c r="AX360" s="13" t="s">
        <v>78</v>
      </c>
      <c r="AY360" s="245" t="s">
        <v>146</v>
      </c>
    </row>
    <row r="361" s="13" customFormat="1">
      <c r="A361" s="13"/>
      <c r="B361" s="235"/>
      <c r="C361" s="236"/>
      <c r="D361" s="228" t="s">
        <v>160</v>
      </c>
      <c r="E361" s="236"/>
      <c r="F361" s="238" t="s">
        <v>570</v>
      </c>
      <c r="G361" s="236"/>
      <c r="H361" s="239">
        <v>21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160</v>
      </c>
      <c r="AU361" s="245" t="s">
        <v>80</v>
      </c>
      <c r="AV361" s="13" t="s">
        <v>80</v>
      </c>
      <c r="AW361" s="13" t="s">
        <v>4</v>
      </c>
      <c r="AX361" s="13" t="s">
        <v>78</v>
      </c>
      <c r="AY361" s="245" t="s">
        <v>146</v>
      </c>
    </row>
    <row r="362" s="2" customFormat="1" ht="16.5" customHeight="1">
      <c r="A362" s="41"/>
      <c r="B362" s="42"/>
      <c r="C362" s="215" t="s">
        <v>571</v>
      </c>
      <c r="D362" s="215" t="s">
        <v>149</v>
      </c>
      <c r="E362" s="216" t="s">
        <v>572</v>
      </c>
      <c r="F362" s="217" t="s">
        <v>573</v>
      </c>
      <c r="G362" s="218" t="s">
        <v>152</v>
      </c>
      <c r="H362" s="219">
        <v>24</v>
      </c>
      <c r="I362" s="220"/>
      <c r="J362" s="221">
        <f>ROUND(I362*H362,2)</f>
        <v>0</v>
      </c>
      <c r="K362" s="217" t="s">
        <v>153</v>
      </c>
      <c r="L362" s="47"/>
      <c r="M362" s="222" t="s">
        <v>19</v>
      </c>
      <c r="N362" s="223" t="s">
        <v>42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3.0000000000000001E-05</v>
      </c>
      <c r="T362" s="225">
        <f>S362*H362</f>
        <v>0.00072000000000000005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242</v>
      </c>
      <c r="AT362" s="226" t="s">
        <v>149</v>
      </c>
      <c r="AU362" s="226" t="s">
        <v>80</v>
      </c>
      <c r="AY362" s="20" t="s">
        <v>146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78</v>
      </c>
      <c r="BK362" s="227">
        <f>ROUND(I362*H362,2)</f>
        <v>0</v>
      </c>
      <c r="BL362" s="20" t="s">
        <v>242</v>
      </c>
      <c r="BM362" s="226" t="s">
        <v>574</v>
      </c>
    </row>
    <row r="363" s="2" customFormat="1">
      <c r="A363" s="41"/>
      <c r="B363" s="42"/>
      <c r="C363" s="43"/>
      <c r="D363" s="228" t="s">
        <v>156</v>
      </c>
      <c r="E363" s="43"/>
      <c r="F363" s="229" t="s">
        <v>575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156</v>
      </c>
      <c r="AU363" s="20" t="s">
        <v>80</v>
      </c>
    </row>
    <row r="364" s="2" customFormat="1">
      <c r="A364" s="41"/>
      <c r="B364" s="42"/>
      <c r="C364" s="43"/>
      <c r="D364" s="233" t="s">
        <v>158</v>
      </c>
      <c r="E364" s="43"/>
      <c r="F364" s="234" t="s">
        <v>576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158</v>
      </c>
      <c r="AU364" s="20" t="s">
        <v>80</v>
      </c>
    </row>
    <row r="365" s="2" customFormat="1" ht="16.5" customHeight="1">
      <c r="A365" s="41"/>
      <c r="B365" s="42"/>
      <c r="C365" s="257" t="s">
        <v>577</v>
      </c>
      <c r="D365" s="257" t="s">
        <v>247</v>
      </c>
      <c r="E365" s="258" t="s">
        <v>578</v>
      </c>
      <c r="F365" s="259" t="s">
        <v>579</v>
      </c>
      <c r="G365" s="260" t="s">
        <v>152</v>
      </c>
      <c r="H365" s="261">
        <v>25.199999999999999</v>
      </c>
      <c r="I365" s="262"/>
      <c r="J365" s="263">
        <f>ROUND(I365*H365,2)</f>
        <v>0</v>
      </c>
      <c r="K365" s="259" t="s">
        <v>153</v>
      </c>
      <c r="L365" s="264"/>
      <c r="M365" s="265" t="s">
        <v>19</v>
      </c>
      <c r="N365" s="266" t="s">
        <v>42</v>
      </c>
      <c r="O365" s="87"/>
      <c r="P365" s="224">
        <f>O365*H365</f>
        <v>0</v>
      </c>
      <c r="Q365" s="224">
        <v>0.00035</v>
      </c>
      <c r="R365" s="224">
        <f>Q365*H365</f>
        <v>0.0088199999999999997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250</v>
      </c>
      <c r="AT365" s="226" t="s">
        <v>247</v>
      </c>
      <c r="AU365" s="226" t="s">
        <v>80</v>
      </c>
      <c r="AY365" s="20" t="s">
        <v>146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78</v>
      </c>
      <c r="BK365" s="227">
        <f>ROUND(I365*H365,2)</f>
        <v>0</v>
      </c>
      <c r="BL365" s="20" t="s">
        <v>242</v>
      </c>
      <c r="BM365" s="226" t="s">
        <v>580</v>
      </c>
    </row>
    <row r="366" s="2" customFormat="1">
      <c r="A366" s="41"/>
      <c r="B366" s="42"/>
      <c r="C366" s="43"/>
      <c r="D366" s="228" t="s">
        <v>156</v>
      </c>
      <c r="E366" s="43"/>
      <c r="F366" s="229" t="s">
        <v>579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156</v>
      </c>
      <c r="AU366" s="20" t="s">
        <v>80</v>
      </c>
    </row>
    <row r="367" s="13" customFormat="1">
      <c r="A367" s="13"/>
      <c r="B367" s="235"/>
      <c r="C367" s="236"/>
      <c r="D367" s="228" t="s">
        <v>160</v>
      </c>
      <c r="E367" s="237" t="s">
        <v>19</v>
      </c>
      <c r="F367" s="238" t="s">
        <v>297</v>
      </c>
      <c r="G367" s="236"/>
      <c r="H367" s="239">
        <v>24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160</v>
      </c>
      <c r="AU367" s="245" t="s">
        <v>80</v>
      </c>
      <c r="AV367" s="13" t="s">
        <v>80</v>
      </c>
      <c r="AW367" s="13" t="s">
        <v>33</v>
      </c>
      <c r="AX367" s="13" t="s">
        <v>78</v>
      </c>
      <c r="AY367" s="245" t="s">
        <v>146</v>
      </c>
    </row>
    <row r="368" s="13" customFormat="1">
      <c r="A368" s="13"/>
      <c r="B368" s="235"/>
      <c r="C368" s="236"/>
      <c r="D368" s="228" t="s">
        <v>160</v>
      </c>
      <c r="E368" s="236"/>
      <c r="F368" s="238" t="s">
        <v>581</v>
      </c>
      <c r="G368" s="236"/>
      <c r="H368" s="239">
        <v>25.199999999999999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160</v>
      </c>
      <c r="AU368" s="245" t="s">
        <v>80</v>
      </c>
      <c r="AV368" s="13" t="s">
        <v>80</v>
      </c>
      <c r="AW368" s="13" t="s">
        <v>4</v>
      </c>
      <c r="AX368" s="13" t="s">
        <v>78</v>
      </c>
      <c r="AY368" s="245" t="s">
        <v>146</v>
      </c>
    </row>
    <row r="369" s="2" customFormat="1" ht="21.75" customHeight="1">
      <c r="A369" s="41"/>
      <c r="B369" s="42"/>
      <c r="C369" s="215" t="s">
        <v>582</v>
      </c>
      <c r="D369" s="215" t="s">
        <v>149</v>
      </c>
      <c r="E369" s="216" t="s">
        <v>583</v>
      </c>
      <c r="F369" s="217" t="s">
        <v>584</v>
      </c>
      <c r="G369" s="218" t="s">
        <v>152</v>
      </c>
      <c r="H369" s="219">
        <v>10</v>
      </c>
      <c r="I369" s="220"/>
      <c r="J369" s="221">
        <f>ROUND(I369*H369,2)</f>
        <v>0</v>
      </c>
      <c r="K369" s="217" t="s">
        <v>153</v>
      </c>
      <c r="L369" s="47"/>
      <c r="M369" s="222" t="s">
        <v>19</v>
      </c>
      <c r="N369" s="223" t="s">
        <v>42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3.0000000000000001E-05</v>
      </c>
      <c r="T369" s="225">
        <f>S369*H369</f>
        <v>0.00030000000000000003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242</v>
      </c>
      <c r="AT369" s="226" t="s">
        <v>149</v>
      </c>
      <c r="AU369" s="226" t="s">
        <v>80</v>
      </c>
      <c r="AY369" s="20" t="s">
        <v>146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78</v>
      </c>
      <c r="BK369" s="227">
        <f>ROUND(I369*H369,2)</f>
        <v>0</v>
      </c>
      <c r="BL369" s="20" t="s">
        <v>242</v>
      </c>
      <c r="BM369" s="226" t="s">
        <v>585</v>
      </c>
    </row>
    <row r="370" s="2" customFormat="1">
      <c r="A370" s="41"/>
      <c r="B370" s="42"/>
      <c r="C370" s="43"/>
      <c r="D370" s="228" t="s">
        <v>156</v>
      </c>
      <c r="E370" s="43"/>
      <c r="F370" s="229" t="s">
        <v>586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156</v>
      </c>
      <c r="AU370" s="20" t="s">
        <v>80</v>
      </c>
    </row>
    <row r="371" s="2" customFormat="1">
      <c r="A371" s="41"/>
      <c r="B371" s="42"/>
      <c r="C371" s="43"/>
      <c r="D371" s="233" t="s">
        <v>158</v>
      </c>
      <c r="E371" s="43"/>
      <c r="F371" s="234" t="s">
        <v>587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158</v>
      </c>
      <c r="AU371" s="20" t="s">
        <v>80</v>
      </c>
    </row>
    <row r="372" s="2" customFormat="1" ht="16.5" customHeight="1">
      <c r="A372" s="41"/>
      <c r="B372" s="42"/>
      <c r="C372" s="257" t="s">
        <v>588</v>
      </c>
      <c r="D372" s="257" t="s">
        <v>247</v>
      </c>
      <c r="E372" s="258" t="s">
        <v>589</v>
      </c>
      <c r="F372" s="259" t="s">
        <v>590</v>
      </c>
      <c r="G372" s="260" t="s">
        <v>152</v>
      </c>
      <c r="H372" s="261">
        <v>10.5</v>
      </c>
      <c r="I372" s="262"/>
      <c r="J372" s="263">
        <f>ROUND(I372*H372,2)</f>
        <v>0</v>
      </c>
      <c r="K372" s="259" t="s">
        <v>153</v>
      </c>
      <c r="L372" s="264"/>
      <c r="M372" s="265" t="s">
        <v>19</v>
      </c>
      <c r="N372" s="266" t="s">
        <v>42</v>
      </c>
      <c r="O372" s="87"/>
      <c r="P372" s="224">
        <f>O372*H372</f>
        <v>0</v>
      </c>
      <c r="Q372" s="224">
        <v>0.00025000000000000001</v>
      </c>
      <c r="R372" s="224">
        <f>Q372*H372</f>
        <v>0.0026250000000000002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250</v>
      </c>
      <c r="AT372" s="226" t="s">
        <v>247</v>
      </c>
      <c r="AU372" s="226" t="s">
        <v>80</v>
      </c>
      <c r="AY372" s="20" t="s">
        <v>146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78</v>
      </c>
      <c r="BK372" s="227">
        <f>ROUND(I372*H372,2)</f>
        <v>0</v>
      </c>
      <c r="BL372" s="20" t="s">
        <v>242</v>
      </c>
      <c r="BM372" s="226" t="s">
        <v>591</v>
      </c>
    </row>
    <row r="373" s="2" customFormat="1">
      <c r="A373" s="41"/>
      <c r="B373" s="42"/>
      <c r="C373" s="43"/>
      <c r="D373" s="228" t="s">
        <v>156</v>
      </c>
      <c r="E373" s="43"/>
      <c r="F373" s="229" t="s">
        <v>590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156</v>
      </c>
      <c r="AU373" s="20" t="s">
        <v>80</v>
      </c>
    </row>
    <row r="374" s="13" customFormat="1">
      <c r="A374" s="13"/>
      <c r="B374" s="235"/>
      <c r="C374" s="236"/>
      <c r="D374" s="228" t="s">
        <v>160</v>
      </c>
      <c r="E374" s="237" t="s">
        <v>19</v>
      </c>
      <c r="F374" s="238" t="s">
        <v>214</v>
      </c>
      <c r="G374" s="236"/>
      <c r="H374" s="239">
        <v>10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160</v>
      </c>
      <c r="AU374" s="245" t="s">
        <v>80</v>
      </c>
      <c r="AV374" s="13" t="s">
        <v>80</v>
      </c>
      <c r="AW374" s="13" t="s">
        <v>33</v>
      </c>
      <c r="AX374" s="13" t="s">
        <v>78</v>
      </c>
      <c r="AY374" s="245" t="s">
        <v>146</v>
      </c>
    </row>
    <row r="375" s="13" customFormat="1">
      <c r="A375" s="13"/>
      <c r="B375" s="235"/>
      <c r="C375" s="236"/>
      <c r="D375" s="228" t="s">
        <v>160</v>
      </c>
      <c r="E375" s="236"/>
      <c r="F375" s="238" t="s">
        <v>592</v>
      </c>
      <c r="G375" s="236"/>
      <c r="H375" s="239">
        <v>10.5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160</v>
      </c>
      <c r="AU375" s="245" t="s">
        <v>80</v>
      </c>
      <c r="AV375" s="13" t="s">
        <v>80</v>
      </c>
      <c r="AW375" s="13" t="s">
        <v>4</v>
      </c>
      <c r="AX375" s="13" t="s">
        <v>78</v>
      </c>
      <c r="AY375" s="245" t="s">
        <v>146</v>
      </c>
    </row>
    <row r="376" s="2" customFormat="1" ht="24.15" customHeight="1">
      <c r="A376" s="41"/>
      <c r="B376" s="42"/>
      <c r="C376" s="215" t="s">
        <v>593</v>
      </c>
      <c r="D376" s="215" t="s">
        <v>149</v>
      </c>
      <c r="E376" s="216" t="s">
        <v>594</v>
      </c>
      <c r="F376" s="217" t="s">
        <v>595</v>
      </c>
      <c r="G376" s="218" t="s">
        <v>152</v>
      </c>
      <c r="H376" s="219">
        <v>23.555</v>
      </c>
      <c r="I376" s="220"/>
      <c r="J376" s="221">
        <f>ROUND(I376*H376,2)</f>
        <v>0</v>
      </c>
      <c r="K376" s="217" t="s">
        <v>153</v>
      </c>
      <c r="L376" s="47"/>
      <c r="M376" s="222" t="s">
        <v>19</v>
      </c>
      <c r="N376" s="223" t="s">
        <v>42</v>
      </c>
      <c r="O376" s="87"/>
      <c r="P376" s="224">
        <f>O376*H376</f>
        <v>0</v>
      </c>
      <c r="Q376" s="224">
        <v>0.00020000000000000001</v>
      </c>
      <c r="R376" s="224">
        <f>Q376*H376</f>
        <v>0.0047109999999999999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242</v>
      </c>
      <c r="AT376" s="226" t="s">
        <v>149</v>
      </c>
      <c r="AU376" s="226" t="s">
        <v>80</v>
      </c>
      <c r="AY376" s="20" t="s">
        <v>146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78</v>
      </c>
      <c r="BK376" s="227">
        <f>ROUND(I376*H376,2)</f>
        <v>0</v>
      </c>
      <c r="BL376" s="20" t="s">
        <v>242</v>
      </c>
      <c r="BM376" s="226" t="s">
        <v>596</v>
      </c>
    </row>
    <row r="377" s="2" customFormat="1">
      <c r="A377" s="41"/>
      <c r="B377" s="42"/>
      <c r="C377" s="43"/>
      <c r="D377" s="228" t="s">
        <v>156</v>
      </c>
      <c r="E377" s="43"/>
      <c r="F377" s="229" t="s">
        <v>597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156</v>
      </c>
      <c r="AU377" s="20" t="s">
        <v>80</v>
      </c>
    </row>
    <row r="378" s="2" customFormat="1">
      <c r="A378" s="41"/>
      <c r="B378" s="42"/>
      <c r="C378" s="43"/>
      <c r="D378" s="233" t="s">
        <v>158</v>
      </c>
      <c r="E378" s="43"/>
      <c r="F378" s="234" t="s">
        <v>598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158</v>
      </c>
      <c r="AU378" s="20" t="s">
        <v>80</v>
      </c>
    </row>
    <row r="379" s="13" customFormat="1">
      <c r="A379" s="13"/>
      <c r="B379" s="235"/>
      <c r="C379" s="236"/>
      <c r="D379" s="228" t="s">
        <v>160</v>
      </c>
      <c r="E379" s="237" t="s">
        <v>19</v>
      </c>
      <c r="F379" s="238" t="s">
        <v>335</v>
      </c>
      <c r="G379" s="236"/>
      <c r="H379" s="239">
        <v>23.555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160</v>
      </c>
      <c r="AU379" s="245" t="s">
        <v>80</v>
      </c>
      <c r="AV379" s="13" t="s">
        <v>80</v>
      </c>
      <c r="AW379" s="13" t="s">
        <v>33</v>
      </c>
      <c r="AX379" s="13" t="s">
        <v>71</v>
      </c>
      <c r="AY379" s="245" t="s">
        <v>146</v>
      </c>
    </row>
    <row r="380" s="14" customFormat="1">
      <c r="A380" s="14"/>
      <c r="B380" s="246"/>
      <c r="C380" s="247"/>
      <c r="D380" s="228" t="s">
        <v>160</v>
      </c>
      <c r="E380" s="248" t="s">
        <v>19</v>
      </c>
      <c r="F380" s="249" t="s">
        <v>163</v>
      </c>
      <c r="G380" s="247"/>
      <c r="H380" s="250">
        <v>23.555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160</v>
      </c>
      <c r="AU380" s="256" t="s">
        <v>80</v>
      </c>
      <c r="AV380" s="14" t="s">
        <v>154</v>
      </c>
      <c r="AW380" s="14" t="s">
        <v>33</v>
      </c>
      <c r="AX380" s="14" t="s">
        <v>78</v>
      </c>
      <c r="AY380" s="256" t="s">
        <v>146</v>
      </c>
    </row>
    <row r="381" s="2" customFormat="1" ht="33" customHeight="1">
      <c r="A381" s="41"/>
      <c r="B381" s="42"/>
      <c r="C381" s="215" t="s">
        <v>599</v>
      </c>
      <c r="D381" s="215" t="s">
        <v>149</v>
      </c>
      <c r="E381" s="216" t="s">
        <v>600</v>
      </c>
      <c r="F381" s="217" t="s">
        <v>601</v>
      </c>
      <c r="G381" s="218" t="s">
        <v>152</v>
      </c>
      <c r="H381" s="219">
        <v>23.555</v>
      </c>
      <c r="I381" s="220"/>
      <c r="J381" s="221">
        <f>ROUND(I381*H381,2)</f>
        <v>0</v>
      </c>
      <c r="K381" s="217" t="s">
        <v>153</v>
      </c>
      <c r="L381" s="47"/>
      <c r="M381" s="222" t="s">
        <v>19</v>
      </c>
      <c r="N381" s="223" t="s">
        <v>42</v>
      </c>
      <c r="O381" s="87"/>
      <c r="P381" s="224">
        <f>O381*H381</f>
        <v>0</v>
      </c>
      <c r="Q381" s="224">
        <v>0.00029999999999999997</v>
      </c>
      <c r="R381" s="224">
        <f>Q381*H381</f>
        <v>0.007066499999999999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242</v>
      </c>
      <c r="AT381" s="226" t="s">
        <v>149</v>
      </c>
      <c r="AU381" s="226" t="s">
        <v>80</v>
      </c>
      <c r="AY381" s="20" t="s">
        <v>146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78</v>
      </c>
      <c r="BK381" s="227">
        <f>ROUND(I381*H381,2)</f>
        <v>0</v>
      </c>
      <c r="BL381" s="20" t="s">
        <v>242</v>
      </c>
      <c r="BM381" s="226" t="s">
        <v>602</v>
      </c>
    </row>
    <row r="382" s="2" customFormat="1">
      <c r="A382" s="41"/>
      <c r="B382" s="42"/>
      <c r="C382" s="43"/>
      <c r="D382" s="228" t="s">
        <v>156</v>
      </c>
      <c r="E382" s="43"/>
      <c r="F382" s="229" t="s">
        <v>603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156</v>
      </c>
      <c r="AU382" s="20" t="s">
        <v>80</v>
      </c>
    </row>
    <row r="383" s="2" customFormat="1">
      <c r="A383" s="41"/>
      <c r="B383" s="42"/>
      <c r="C383" s="43"/>
      <c r="D383" s="233" t="s">
        <v>158</v>
      </c>
      <c r="E383" s="43"/>
      <c r="F383" s="234" t="s">
        <v>604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158</v>
      </c>
      <c r="AU383" s="20" t="s">
        <v>80</v>
      </c>
    </row>
    <row r="384" s="13" customFormat="1">
      <c r="A384" s="13"/>
      <c r="B384" s="235"/>
      <c r="C384" s="236"/>
      <c r="D384" s="228" t="s">
        <v>160</v>
      </c>
      <c r="E384" s="237" t="s">
        <v>19</v>
      </c>
      <c r="F384" s="238" t="s">
        <v>335</v>
      </c>
      <c r="G384" s="236"/>
      <c r="H384" s="239">
        <v>23.555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160</v>
      </c>
      <c r="AU384" s="245" t="s">
        <v>80</v>
      </c>
      <c r="AV384" s="13" t="s">
        <v>80</v>
      </c>
      <c r="AW384" s="13" t="s">
        <v>33</v>
      </c>
      <c r="AX384" s="13" t="s">
        <v>71</v>
      </c>
      <c r="AY384" s="245" t="s">
        <v>146</v>
      </c>
    </row>
    <row r="385" s="14" customFormat="1">
      <c r="A385" s="14"/>
      <c r="B385" s="246"/>
      <c r="C385" s="247"/>
      <c r="D385" s="228" t="s">
        <v>160</v>
      </c>
      <c r="E385" s="248" t="s">
        <v>19</v>
      </c>
      <c r="F385" s="249" t="s">
        <v>163</v>
      </c>
      <c r="G385" s="247"/>
      <c r="H385" s="250">
        <v>23.555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160</v>
      </c>
      <c r="AU385" s="256" t="s">
        <v>80</v>
      </c>
      <c r="AV385" s="14" t="s">
        <v>154</v>
      </c>
      <c r="AW385" s="14" t="s">
        <v>33</v>
      </c>
      <c r="AX385" s="14" t="s">
        <v>78</v>
      </c>
      <c r="AY385" s="256" t="s">
        <v>146</v>
      </c>
    </row>
    <row r="386" s="12" customFormat="1" ht="25.92" customHeight="1">
      <c r="A386" s="12"/>
      <c r="B386" s="199"/>
      <c r="C386" s="200"/>
      <c r="D386" s="201" t="s">
        <v>70</v>
      </c>
      <c r="E386" s="202" t="s">
        <v>605</v>
      </c>
      <c r="F386" s="202" t="s">
        <v>606</v>
      </c>
      <c r="G386" s="200"/>
      <c r="H386" s="200"/>
      <c r="I386" s="203"/>
      <c r="J386" s="204">
        <f>BK386</f>
        <v>0</v>
      </c>
      <c r="K386" s="200"/>
      <c r="L386" s="205"/>
      <c r="M386" s="206"/>
      <c r="N386" s="207"/>
      <c r="O386" s="207"/>
      <c r="P386" s="208">
        <f>SUM(P387:P402)</f>
        <v>0</v>
      </c>
      <c r="Q386" s="207"/>
      <c r="R386" s="208">
        <f>SUM(R387:R402)</f>
        <v>0</v>
      </c>
      <c r="S386" s="207"/>
      <c r="T386" s="209">
        <f>SUM(T387:T402)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154</v>
      </c>
      <c r="AT386" s="211" t="s">
        <v>70</v>
      </c>
      <c r="AU386" s="211" t="s">
        <v>71</v>
      </c>
      <c r="AY386" s="210" t="s">
        <v>146</v>
      </c>
      <c r="BK386" s="212">
        <f>SUM(BK387:BK402)</f>
        <v>0</v>
      </c>
    </row>
    <row r="387" s="2" customFormat="1" ht="21.75" customHeight="1">
      <c r="A387" s="41"/>
      <c r="B387" s="42"/>
      <c r="C387" s="215" t="s">
        <v>607</v>
      </c>
      <c r="D387" s="215" t="s">
        <v>149</v>
      </c>
      <c r="E387" s="216" t="s">
        <v>608</v>
      </c>
      <c r="F387" s="217" t="s">
        <v>609</v>
      </c>
      <c r="G387" s="218" t="s">
        <v>610</v>
      </c>
      <c r="H387" s="219">
        <v>10</v>
      </c>
      <c r="I387" s="220"/>
      <c r="J387" s="221">
        <f>ROUND(I387*H387,2)</f>
        <v>0</v>
      </c>
      <c r="K387" s="217" t="s">
        <v>153</v>
      </c>
      <c r="L387" s="47"/>
      <c r="M387" s="222" t="s">
        <v>19</v>
      </c>
      <c r="N387" s="223" t="s">
        <v>42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611</v>
      </c>
      <c r="AT387" s="226" t="s">
        <v>149</v>
      </c>
      <c r="AU387" s="226" t="s">
        <v>78</v>
      </c>
      <c r="AY387" s="20" t="s">
        <v>146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78</v>
      </c>
      <c r="BK387" s="227">
        <f>ROUND(I387*H387,2)</f>
        <v>0</v>
      </c>
      <c r="BL387" s="20" t="s">
        <v>611</v>
      </c>
      <c r="BM387" s="226" t="s">
        <v>612</v>
      </c>
    </row>
    <row r="388" s="2" customFormat="1">
      <c r="A388" s="41"/>
      <c r="B388" s="42"/>
      <c r="C388" s="43"/>
      <c r="D388" s="228" t="s">
        <v>156</v>
      </c>
      <c r="E388" s="43"/>
      <c r="F388" s="229" t="s">
        <v>613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156</v>
      </c>
      <c r="AU388" s="20" t="s">
        <v>78</v>
      </c>
    </row>
    <row r="389" s="2" customFormat="1">
      <c r="A389" s="41"/>
      <c r="B389" s="42"/>
      <c r="C389" s="43"/>
      <c r="D389" s="233" t="s">
        <v>158</v>
      </c>
      <c r="E389" s="43"/>
      <c r="F389" s="234" t="s">
        <v>614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158</v>
      </c>
      <c r="AU389" s="20" t="s">
        <v>78</v>
      </c>
    </row>
    <row r="390" s="15" customFormat="1">
      <c r="A390" s="15"/>
      <c r="B390" s="268"/>
      <c r="C390" s="269"/>
      <c r="D390" s="228" t="s">
        <v>160</v>
      </c>
      <c r="E390" s="270" t="s">
        <v>19</v>
      </c>
      <c r="F390" s="271" t="s">
        <v>615</v>
      </c>
      <c r="G390" s="269"/>
      <c r="H390" s="270" t="s">
        <v>19</v>
      </c>
      <c r="I390" s="272"/>
      <c r="J390" s="269"/>
      <c r="K390" s="269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160</v>
      </c>
      <c r="AU390" s="277" t="s">
        <v>78</v>
      </c>
      <c r="AV390" s="15" t="s">
        <v>78</v>
      </c>
      <c r="AW390" s="15" t="s">
        <v>33</v>
      </c>
      <c r="AX390" s="15" t="s">
        <v>71</v>
      </c>
      <c r="AY390" s="277" t="s">
        <v>146</v>
      </c>
    </row>
    <row r="391" s="15" customFormat="1">
      <c r="A391" s="15"/>
      <c r="B391" s="268"/>
      <c r="C391" s="269"/>
      <c r="D391" s="228" t="s">
        <v>160</v>
      </c>
      <c r="E391" s="270" t="s">
        <v>19</v>
      </c>
      <c r="F391" s="271" t="s">
        <v>616</v>
      </c>
      <c r="G391" s="269"/>
      <c r="H391" s="270" t="s">
        <v>19</v>
      </c>
      <c r="I391" s="272"/>
      <c r="J391" s="269"/>
      <c r="K391" s="269"/>
      <c r="L391" s="273"/>
      <c r="M391" s="274"/>
      <c r="N391" s="275"/>
      <c r="O391" s="275"/>
      <c r="P391" s="275"/>
      <c r="Q391" s="275"/>
      <c r="R391" s="275"/>
      <c r="S391" s="275"/>
      <c r="T391" s="27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7" t="s">
        <v>160</v>
      </c>
      <c r="AU391" s="277" t="s">
        <v>78</v>
      </c>
      <c r="AV391" s="15" t="s">
        <v>78</v>
      </c>
      <c r="AW391" s="15" t="s">
        <v>33</v>
      </c>
      <c r="AX391" s="15" t="s">
        <v>71</v>
      </c>
      <c r="AY391" s="277" t="s">
        <v>146</v>
      </c>
    </row>
    <row r="392" s="13" customFormat="1">
      <c r="A392" s="13"/>
      <c r="B392" s="235"/>
      <c r="C392" s="236"/>
      <c r="D392" s="228" t="s">
        <v>160</v>
      </c>
      <c r="E392" s="237" t="s">
        <v>19</v>
      </c>
      <c r="F392" s="238" t="s">
        <v>214</v>
      </c>
      <c r="G392" s="236"/>
      <c r="H392" s="239">
        <v>10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160</v>
      </c>
      <c r="AU392" s="245" t="s">
        <v>78</v>
      </c>
      <c r="AV392" s="13" t="s">
        <v>80</v>
      </c>
      <c r="AW392" s="13" t="s">
        <v>33</v>
      </c>
      <c r="AX392" s="13" t="s">
        <v>78</v>
      </c>
      <c r="AY392" s="245" t="s">
        <v>146</v>
      </c>
    </row>
    <row r="393" s="2" customFormat="1" ht="16.5" customHeight="1">
      <c r="A393" s="41"/>
      <c r="B393" s="42"/>
      <c r="C393" s="215" t="s">
        <v>617</v>
      </c>
      <c r="D393" s="215" t="s">
        <v>149</v>
      </c>
      <c r="E393" s="216" t="s">
        <v>618</v>
      </c>
      <c r="F393" s="217" t="s">
        <v>619</v>
      </c>
      <c r="G393" s="218" t="s">
        <v>610</v>
      </c>
      <c r="H393" s="219">
        <v>16</v>
      </c>
      <c r="I393" s="220"/>
      <c r="J393" s="221">
        <f>ROUND(I393*H393,2)</f>
        <v>0</v>
      </c>
      <c r="K393" s="217" t="s">
        <v>153</v>
      </c>
      <c r="L393" s="47"/>
      <c r="M393" s="222" t="s">
        <v>19</v>
      </c>
      <c r="N393" s="223" t="s">
        <v>42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611</v>
      </c>
      <c r="AT393" s="226" t="s">
        <v>149</v>
      </c>
      <c r="AU393" s="226" t="s">
        <v>78</v>
      </c>
      <c r="AY393" s="20" t="s">
        <v>146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78</v>
      </c>
      <c r="BK393" s="227">
        <f>ROUND(I393*H393,2)</f>
        <v>0</v>
      </c>
      <c r="BL393" s="20" t="s">
        <v>611</v>
      </c>
      <c r="BM393" s="226" t="s">
        <v>620</v>
      </c>
    </row>
    <row r="394" s="2" customFormat="1">
      <c r="A394" s="41"/>
      <c r="B394" s="42"/>
      <c r="C394" s="43"/>
      <c r="D394" s="228" t="s">
        <v>156</v>
      </c>
      <c r="E394" s="43"/>
      <c r="F394" s="229" t="s">
        <v>621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156</v>
      </c>
      <c r="AU394" s="20" t="s">
        <v>78</v>
      </c>
    </row>
    <row r="395" s="2" customFormat="1">
      <c r="A395" s="41"/>
      <c r="B395" s="42"/>
      <c r="C395" s="43"/>
      <c r="D395" s="233" t="s">
        <v>158</v>
      </c>
      <c r="E395" s="43"/>
      <c r="F395" s="234" t="s">
        <v>622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158</v>
      </c>
      <c r="AU395" s="20" t="s">
        <v>78</v>
      </c>
    </row>
    <row r="396" s="15" customFormat="1">
      <c r="A396" s="15"/>
      <c r="B396" s="268"/>
      <c r="C396" s="269"/>
      <c r="D396" s="228" t="s">
        <v>160</v>
      </c>
      <c r="E396" s="270" t="s">
        <v>19</v>
      </c>
      <c r="F396" s="271" t="s">
        <v>623</v>
      </c>
      <c r="G396" s="269"/>
      <c r="H396" s="270" t="s">
        <v>19</v>
      </c>
      <c r="I396" s="272"/>
      <c r="J396" s="269"/>
      <c r="K396" s="269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160</v>
      </c>
      <c r="AU396" s="277" t="s">
        <v>78</v>
      </c>
      <c r="AV396" s="15" t="s">
        <v>78</v>
      </c>
      <c r="AW396" s="15" t="s">
        <v>33</v>
      </c>
      <c r="AX396" s="15" t="s">
        <v>71</v>
      </c>
      <c r="AY396" s="277" t="s">
        <v>146</v>
      </c>
    </row>
    <row r="397" s="13" customFormat="1">
      <c r="A397" s="13"/>
      <c r="B397" s="235"/>
      <c r="C397" s="236"/>
      <c r="D397" s="228" t="s">
        <v>160</v>
      </c>
      <c r="E397" s="237" t="s">
        <v>19</v>
      </c>
      <c r="F397" s="238" t="s">
        <v>242</v>
      </c>
      <c r="G397" s="236"/>
      <c r="H397" s="239">
        <v>16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160</v>
      </c>
      <c r="AU397" s="245" t="s">
        <v>78</v>
      </c>
      <c r="AV397" s="13" t="s">
        <v>80</v>
      </c>
      <c r="AW397" s="13" t="s">
        <v>33</v>
      </c>
      <c r="AX397" s="13" t="s">
        <v>78</v>
      </c>
      <c r="AY397" s="245" t="s">
        <v>146</v>
      </c>
    </row>
    <row r="398" s="2" customFormat="1" ht="16.5" customHeight="1">
      <c r="A398" s="41"/>
      <c r="B398" s="42"/>
      <c r="C398" s="215" t="s">
        <v>624</v>
      </c>
      <c r="D398" s="215" t="s">
        <v>149</v>
      </c>
      <c r="E398" s="216" t="s">
        <v>625</v>
      </c>
      <c r="F398" s="217" t="s">
        <v>626</v>
      </c>
      <c r="G398" s="218" t="s">
        <v>610</v>
      </c>
      <c r="H398" s="219">
        <v>10</v>
      </c>
      <c r="I398" s="220"/>
      <c r="J398" s="221">
        <f>ROUND(I398*H398,2)</f>
        <v>0</v>
      </c>
      <c r="K398" s="217" t="s">
        <v>153</v>
      </c>
      <c r="L398" s="47"/>
      <c r="M398" s="222" t="s">
        <v>19</v>
      </c>
      <c r="N398" s="223" t="s">
        <v>42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611</v>
      </c>
      <c r="AT398" s="226" t="s">
        <v>149</v>
      </c>
      <c r="AU398" s="226" t="s">
        <v>78</v>
      </c>
      <c r="AY398" s="20" t="s">
        <v>146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78</v>
      </c>
      <c r="BK398" s="227">
        <f>ROUND(I398*H398,2)</f>
        <v>0</v>
      </c>
      <c r="BL398" s="20" t="s">
        <v>611</v>
      </c>
      <c r="BM398" s="226" t="s">
        <v>627</v>
      </c>
    </row>
    <row r="399" s="2" customFormat="1">
      <c r="A399" s="41"/>
      <c r="B399" s="42"/>
      <c r="C399" s="43"/>
      <c r="D399" s="228" t="s">
        <v>156</v>
      </c>
      <c r="E399" s="43"/>
      <c r="F399" s="229" t="s">
        <v>628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156</v>
      </c>
      <c r="AU399" s="20" t="s">
        <v>78</v>
      </c>
    </row>
    <row r="400" s="2" customFormat="1">
      <c r="A400" s="41"/>
      <c r="B400" s="42"/>
      <c r="C400" s="43"/>
      <c r="D400" s="233" t="s">
        <v>158</v>
      </c>
      <c r="E400" s="43"/>
      <c r="F400" s="234" t="s">
        <v>629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158</v>
      </c>
      <c r="AU400" s="20" t="s">
        <v>78</v>
      </c>
    </row>
    <row r="401" s="15" customFormat="1">
      <c r="A401" s="15"/>
      <c r="B401" s="268"/>
      <c r="C401" s="269"/>
      <c r="D401" s="228" t="s">
        <v>160</v>
      </c>
      <c r="E401" s="270" t="s">
        <v>19</v>
      </c>
      <c r="F401" s="271" t="s">
        <v>630</v>
      </c>
      <c r="G401" s="269"/>
      <c r="H401" s="270" t="s">
        <v>19</v>
      </c>
      <c r="I401" s="272"/>
      <c r="J401" s="269"/>
      <c r="K401" s="269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160</v>
      </c>
      <c r="AU401" s="277" t="s">
        <v>78</v>
      </c>
      <c r="AV401" s="15" t="s">
        <v>78</v>
      </c>
      <c r="AW401" s="15" t="s">
        <v>33</v>
      </c>
      <c r="AX401" s="15" t="s">
        <v>71</v>
      </c>
      <c r="AY401" s="277" t="s">
        <v>146</v>
      </c>
    </row>
    <row r="402" s="13" customFormat="1">
      <c r="A402" s="13"/>
      <c r="B402" s="235"/>
      <c r="C402" s="236"/>
      <c r="D402" s="228" t="s">
        <v>160</v>
      </c>
      <c r="E402" s="237" t="s">
        <v>19</v>
      </c>
      <c r="F402" s="238" t="s">
        <v>214</v>
      </c>
      <c r="G402" s="236"/>
      <c r="H402" s="239">
        <v>10</v>
      </c>
      <c r="I402" s="240"/>
      <c r="J402" s="236"/>
      <c r="K402" s="236"/>
      <c r="L402" s="241"/>
      <c r="M402" s="278"/>
      <c r="N402" s="279"/>
      <c r="O402" s="279"/>
      <c r="P402" s="279"/>
      <c r="Q402" s="279"/>
      <c r="R402" s="279"/>
      <c r="S402" s="279"/>
      <c r="T402" s="28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160</v>
      </c>
      <c r="AU402" s="245" t="s">
        <v>78</v>
      </c>
      <c r="AV402" s="13" t="s">
        <v>80</v>
      </c>
      <c r="AW402" s="13" t="s">
        <v>33</v>
      </c>
      <c r="AX402" s="13" t="s">
        <v>78</v>
      </c>
      <c r="AY402" s="245" t="s">
        <v>146</v>
      </c>
    </row>
    <row r="403" s="2" customFormat="1" ht="6.96" customHeight="1">
      <c r="A403" s="41"/>
      <c r="B403" s="62"/>
      <c r="C403" s="63"/>
      <c r="D403" s="63"/>
      <c r="E403" s="63"/>
      <c r="F403" s="63"/>
      <c r="G403" s="63"/>
      <c r="H403" s="63"/>
      <c r="I403" s="63"/>
      <c r="J403" s="63"/>
      <c r="K403" s="63"/>
      <c r="L403" s="47"/>
      <c r="M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</row>
  </sheetData>
  <sheetProtection sheet="1" autoFilter="0" formatColumns="0" formatRows="0" objects="1" scenarios="1" spinCount="100000" saltValue="23exjbTjT3P5qkKflNGAKIhvLzpIluU6MCKSgQIOuILpLCD3oEXJLV221jhehKacstHF4MWb9SMcb0E9NYrTxA==" hashValue="QSZprUSCNmpke/e4NY3ZKNOlEQ+8rXHSGqUd7k99vP09ORcRoiv4GMQXhs/rk3vN66KeOzDIV3QVMjSCfHemFw==" algorithmName="SHA-512" password="CC35"/>
  <autoFilter ref="C97:K4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4_02/612131121"/>
    <hyperlink ref="F109" r:id="rId2" display="https://podminky.urs.cz/item/CS_URS_2024_02/612321111"/>
    <hyperlink ref="F114" r:id="rId3" display="https://podminky.urs.cz/item/CS_URS_2024_02/612321191"/>
    <hyperlink ref="F117" r:id="rId4" display="https://podminky.urs.cz/item/CS_URS_2024_02/612325419"/>
    <hyperlink ref="F123" r:id="rId5" display="https://podminky.urs.cz/item/CS_URS_2024_02/949101111"/>
    <hyperlink ref="F126" r:id="rId6" display="https://podminky.urs.cz/item/CS_URS_2024_02/952901111"/>
    <hyperlink ref="F130" r:id="rId7" display="https://podminky.urs.cz/item/CS_URS_2024_02/997013211"/>
    <hyperlink ref="F133" r:id="rId8" display="https://podminky.urs.cz/item/CS_URS_2024_02/997013219"/>
    <hyperlink ref="F137" r:id="rId9" display="https://podminky.urs.cz/item/CS_URS_2024_02/997013501"/>
    <hyperlink ref="F140" r:id="rId10" display="https://podminky.urs.cz/item/CS_URS_2024_02/997013509"/>
    <hyperlink ref="F144" r:id="rId11" display="https://podminky.urs.cz/item/CS_URS_2024_02/997013635"/>
    <hyperlink ref="F148" r:id="rId12" display="https://podminky.urs.cz/item/CS_URS_2024_02/998018001"/>
    <hyperlink ref="F153" r:id="rId13" display="https://podminky.urs.cz/item/CS_URS_2024_02/751122092"/>
    <hyperlink ref="F158" r:id="rId14" display="https://podminky.urs.cz/item/CS_URS_2024_02/751123811"/>
    <hyperlink ref="F167" r:id="rId15" display="https://podminky.urs.cz/item/CS_URS_2024_02/751510042"/>
    <hyperlink ref="F170" r:id="rId16" display="https://podminky.urs.cz/item/CS_URS_2024_02/751514536"/>
    <hyperlink ref="F175" r:id="rId17" display="https://podminky.urs.cz/item/CS_URS_2024_02/751514576"/>
    <hyperlink ref="F180" r:id="rId18" display="https://podminky.urs.cz/item/CS_URS_2024_02/751525842"/>
    <hyperlink ref="F183" r:id="rId19" display="https://podminky.urs.cz/item/CS_URS_2024_02/751572102"/>
    <hyperlink ref="F186" r:id="rId20" display="https://podminky.urs.cz/item/CS_URS_2024_02/998751311"/>
    <hyperlink ref="F189" r:id="rId21" display="https://podminky.urs.cz/item/CS_URS_2024_02/998751319"/>
    <hyperlink ref="F197" r:id="rId22" display="https://podminky.urs.cz/item/CS_URS_2024_02/763131451"/>
    <hyperlink ref="F202" r:id="rId23" display="https://podminky.urs.cz/item/CS_URS_2024_02/763131714"/>
    <hyperlink ref="F207" r:id="rId24" display="https://podminky.urs.cz/item/CS_URS_2024_02/763164555"/>
    <hyperlink ref="F212" r:id="rId25" display="https://podminky.urs.cz/item/CS_URS_2024_02/763164635"/>
    <hyperlink ref="F217" r:id="rId26" display="https://podminky.urs.cz/item/CS_URS_2024_02/998763511"/>
    <hyperlink ref="F220" r:id="rId27" display="https://podminky.urs.cz/item/CS_URS_2024_02/998763519"/>
    <hyperlink ref="F224" r:id="rId28" display="https://podminky.urs.cz/item/CS_URS_2024_02/766411821"/>
    <hyperlink ref="F229" r:id="rId29" display="https://podminky.urs.cz/item/CS_URS_2024_02/766411822"/>
    <hyperlink ref="F234" r:id="rId30" display="https://podminky.urs.cz/item/CS_URS_2024_02/766421821"/>
    <hyperlink ref="F239" r:id="rId31" display="https://podminky.urs.cz/item/CS_URS_2024_02/766421822"/>
    <hyperlink ref="F244" r:id="rId32" display="https://podminky.urs.cz/item/CS_URS_2024_02/998766311"/>
    <hyperlink ref="F247" r:id="rId33" display="https://podminky.urs.cz/item/CS_URS_2024_02/998766319"/>
    <hyperlink ref="F251" r:id="rId34" display="https://podminky.urs.cz/item/CS_URS_2024_02/771111011"/>
    <hyperlink ref="F257" r:id="rId35" display="https://podminky.urs.cz/item/CS_URS_2024_02/771121011"/>
    <hyperlink ref="F263" r:id="rId36" display="https://podminky.urs.cz/item/CS_URS_2024_02/771151013"/>
    <hyperlink ref="F269" r:id="rId37" display="https://podminky.urs.cz/item/CS_URS_2024_02/771571810"/>
    <hyperlink ref="F272" r:id="rId38" display="https://podminky.urs.cz/item/CS_URS_2024_02/771574573"/>
    <hyperlink ref="F279" r:id="rId39" display="https://podminky.urs.cz/item/CS_URS_2024_02/771591115"/>
    <hyperlink ref="F284" r:id="rId40" display="https://podminky.urs.cz/item/CS_URS_2024_02/771592011"/>
    <hyperlink ref="F287" r:id="rId41" display="https://podminky.urs.cz/item/CS_URS_2024_02/998771311"/>
    <hyperlink ref="F290" r:id="rId42" display="https://podminky.urs.cz/item/CS_URS_2024_02/998771319"/>
    <hyperlink ref="F294" r:id="rId43" display="https://podminky.urs.cz/item/CS_URS_2024_02/781111011"/>
    <hyperlink ref="F299" r:id="rId44" display="https://podminky.urs.cz/item/CS_URS_2024_02/781121011"/>
    <hyperlink ref="F304" r:id="rId45" display="https://podminky.urs.cz/item/CS_URS_2024_02/781151031"/>
    <hyperlink ref="F309" r:id="rId46" display="https://podminky.urs.cz/item/CS_URS_2024_02/781471810"/>
    <hyperlink ref="F314" r:id="rId47" display="https://podminky.urs.cz/item/CS_URS_2024_02/781472314"/>
    <hyperlink ref="F323" r:id="rId48" display="https://podminky.urs.cz/item/CS_URS_2024_02/781491811"/>
    <hyperlink ref="F328" r:id="rId49" display="https://podminky.urs.cz/item/CS_URS_2024_02/781495115"/>
    <hyperlink ref="F333" r:id="rId50" display="https://podminky.urs.cz/item/CS_URS_2024_02/781495142"/>
    <hyperlink ref="F337" r:id="rId51" display="https://podminky.urs.cz/item/CS_URS_2024_02/781495222"/>
    <hyperlink ref="F342" r:id="rId52" display="https://podminky.urs.cz/item/CS_URS_2024_02/998781311"/>
    <hyperlink ref="F345" r:id="rId53" display="https://podminky.urs.cz/item/CS_URS_2024_02/998781319"/>
    <hyperlink ref="F349" r:id="rId54" display="https://podminky.urs.cz/item/CS_URS_2024_02/784111001"/>
    <hyperlink ref="F354" r:id="rId55" display="https://podminky.urs.cz/item/CS_URS_2024_02/784161001"/>
    <hyperlink ref="F357" r:id="rId56" display="https://podminky.urs.cz/item/CS_URS_2024_02/784171001"/>
    <hyperlink ref="F364" r:id="rId57" display="https://podminky.urs.cz/item/CS_URS_2024_02/784171101"/>
    <hyperlink ref="F371" r:id="rId58" display="https://podminky.urs.cz/item/CS_URS_2024_02/784171111"/>
    <hyperlink ref="F378" r:id="rId59" display="https://podminky.urs.cz/item/CS_URS_2024_02/784181121"/>
    <hyperlink ref="F383" r:id="rId60" display="https://podminky.urs.cz/item/CS_URS_2024_02/784211111"/>
    <hyperlink ref="F389" r:id="rId61" display="https://podminky.urs.cz/item/CS_URS_2024_02/HZS1291"/>
    <hyperlink ref="F395" r:id="rId62" display="https://podminky.urs.cz/item/CS_URS_2024_02/HZS2231"/>
    <hyperlink ref="F400" r:id="rId63" display="https://podminky.urs.cz/item/CS_URS_2024_02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111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ROUND((SUM(BE89:BE476)),  2)</f>
        <v>0</v>
      </c>
      <c r="G35" s="41"/>
      <c r="H35" s="41"/>
      <c r="I35" s="160">
        <v>0.20999999999999999</v>
      </c>
      <c r="J35" s="159">
        <f>ROUND(((SUM(BE89:BE476))*I35),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ROUND((SUM(BF89:BF476)),  2)</f>
        <v>0</v>
      </c>
      <c r="G36" s="41"/>
      <c r="H36" s="41"/>
      <c r="I36" s="160">
        <v>0.12</v>
      </c>
      <c r="J36" s="159">
        <f>ROUND(((SUM(BF89:BF476))*I36),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ROUND((SUM(BG89:BG476)),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ROUND((SUM(BH89:BH476)),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ROUND((SUM(BI89:BI476)),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01.02 - Gastro vybavení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632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130</v>
      </c>
      <c r="E66" s="180"/>
      <c r="F66" s="180"/>
      <c r="G66" s="180"/>
      <c r="H66" s="180"/>
      <c r="I66" s="180"/>
      <c r="J66" s="181">
        <f>J365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633</v>
      </c>
      <c r="E67" s="180"/>
      <c r="F67" s="180"/>
      <c r="G67" s="180"/>
      <c r="H67" s="180"/>
      <c r="I67" s="180"/>
      <c r="J67" s="181">
        <f>J391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131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72" t="str">
        <f>E7</f>
        <v>Modernizace kuchyně, restaurace, sálu volnočasových aktivit, chodeb a částí exteriéru objektu vinařství Sádek, Kojetice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111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01.02 - Gastro vybavení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Kojetice 169, 675 23, Kojetice na Moravě</v>
      </c>
      <c r="G83" s="43"/>
      <c r="H83" s="43"/>
      <c r="I83" s="35" t="s">
        <v>23</v>
      </c>
      <c r="J83" s="75" t="str">
        <f>IF(J14="","",J14)</f>
        <v>27. 12. 2024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Česká zemědělská univerzita v Praze</v>
      </c>
      <c r="G85" s="43"/>
      <c r="H85" s="43"/>
      <c r="I85" s="35" t="s">
        <v>31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132</v>
      </c>
      <c r="D88" s="191" t="s">
        <v>56</v>
      </c>
      <c r="E88" s="191" t="s">
        <v>52</v>
      </c>
      <c r="F88" s="191" t="s">
        <v>53</v>
      </c>
      <c r="G88" s="191" t="s">
        <v>133</v>
      </c>
      <c r="H88" s="191" t="s">
        <v>134</v>
      </c>
      <c r="I88" s="191" t="s">
        <v>135</v>
      </c>
      <c r="J88" s="191" t="s">
        <v>116</v>
      </c>
      <c r="K88" s="192" t="s">
        <v>136</v>
      </c>
      <c r="L88" s="193"/>
      <c r="M88" s="95" t="s">
        <v>19</v>
      </c>
      <c r="N88" s="96" t="s">
        <v>41</v>
      </c>
      <c r="O88" s="96" t="s">
        <v>137</v>
      </c>
      <c r="P88" s="96" t="s">
        <v>138</v>
      </c>
      <c r="Q88" s="96" t="s">
        <v>139</v>
      </c>
      <c r="R88" s="96" t="s">
        <v>140</v>
      </c>
      <c r="S88" s="96" t="s">
        <v>141</v>
      </c>
      <c r="T88" s="97" t="s">
        <v>142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143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P90+P365+P391</f>
        <v>0</v>
      </c>
      <c r="Q89" s="99"/>
      <c r="R89" s="196">
        <f>R90+R365+R391</f>
        <v>0.21342000000000003</v>
      </c>
      <c r="S89" s="99"/>
      <c r="T89" s="197">
        <f>T90+T365+T391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70</v>
      </c>
      <c r="AU89" s="20" t="s">
        <v>117</v>
      </c>
      <c r="BK89" s="198">
        <f>BK90+BK365+BK391</f>
        <v>0</v>
      </c>
    </row>
    <row r="90" s="12" customFormat="1" ht="25.92" customHeight="1">
      <c r="A90" s="12"/>
      <c r="B90" s="199"/>
      <c r="C90" s="200"/>
      <c r="D90" s="201" t="s">
        <v>70</v>
      </c>
      <c r="E90" s="202" t="s">
        <v>234</v>
      </c>
      <c r="F90" s="202" t="s">
        <v>235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0.21342000000000003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70</v>
      </c>
      <c r="AU90" s="211" t="s">
        <v>71</v>
      </c>
      <c r="AY90" s="210" t="s">
        <v>146</v>
      </c>
      <c r="BK90" s="212">
        <f>BK91</f>
        <v>0</v>
      </c>
    </row>
    <row r="91" s="12" customFormat="1" ht="22.8" customHeight="1">
      <c r="A91" s="12"/>
      <c r="B91" s="199"/>
      <c r="C91" s="200"/>
      <c r="D91" s="201" t="s">
        <v>70</v>
      </c>
      <c r="E91" s="213" t="s">
        <v>634</v>
      </c>
      <c r="F91" s="213" t="s">
        <v>635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SUM(P92:P364)</f>
        <v>0</v>
      </c>
      <c r="Q91" s="207"/>
      <c r="R91" s="208">
        <f>SUM(R92:R364)</f>
        <v>0.21342000000000003</v>
      </c>
      <c r="S91" s="207"/>
      <c r="T91" s="209">
        <f>SUM(T92:T364)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70</v>
      </c>
      <c r="AU91" s="211" t="s">
        <v>78</v>
      </c>
      <c r="AY91" s="210" t="s">
        <v>146</v>
      </c>
      <c r="BK91" s="212">
        <f>SUM(BK92:BK364)</f>
        <v>0</v>
      </c>
    </row>
    <row r="92" s="2" customFormat="1" ht="16.5" customHeight="1">
      <c r="A92" s="41"/>
      <c r="B92" s="42"/>
      <c r="C92" s="215" t="s">
        <v>78</v>
      </c>
      <c r="D92" s="215" t="s">
        <v>149</v>
      </c>
      <c r="E92" s="216" t="s">
        <v>636</v>
      </c>
      <c r="F92" s="217" t="s">
        <v>637</v>
      </c>
      <c r="G92" s="218" t="s">
        <v>241</v>
      </c>
      <c r="H92" s="219">
        <v>1</v>
      </c>
      <c r="I92" s="220"/>
      <c r="J92" s="221">
        <f>ROUND(I92*H92,2)</f>
        <v>0</v>
      </c>
      <c r="K92" s="217" t="s">
        <v>260</v>
      </c>
      <c r="L92" s="47"/>
      <c r="M92" s="222" t="s">
        <v>19</v>
      </c>
      <c r="N92" s="223" t="s">
        <v>42</v>
      </c>
      <c r="O92" s="87"/>
      <c r="P92" s="224">
        <f>O92*H92</f>
        <v>0</v>
      </c>
      <c r="Q92" s="224">
        <v>0.002</v>
      </c>
      <c r="R92" s="224">
        <f>Q92*H92</f>
        <v>0.002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242</v>
      </c>
      <c r="AT92" s="226" t="s">
        <v>149</v>
      </c>
      <c r="AU92" s="226" t="s">
        <v>80</v>
      </c>
      <c r="AY92" s="20" t="s">
        <v>146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78</v>
      </c>
      <c r="BK92" s="227">
        <f>ROUND(I92*H92,2)</f>
        <v>0</v>
      </c>
      <c r="BL92" s="20" t="s">
        <v>242</v>
      </c>
      <c r="BM92" s="226" t="s">
        <v>638</v>
      </c>
    </row>
    <row r="93" s="2" customFormat="1">
      <c r="A93" s="41"/>
      <c r="B93" s="42"/>
      <c r="C93" s="43"/>
      <c r="D93" s="228" t="s">
        <v>156</v>
      </c>
      <c r="E93" s="43"/>
      <c r="F93" s="229" t="s">
        <v>637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156</v>
      </c>
      <c r="AU93" s="20" t="s">
        <v>80</v>
      </c>
    </row>
    <row r="94" s="15" customFormat="1">
      <c r="A94" s="15"/>
      <c r="B94" s="268"/>
      <c r="C94" s="269"/>
      <c r="D94" s="228" t="s">
        <v>160</v>
      </c>
      <c r="E94" s="270" t="s">
        <v>19</v>
      </c>
      <c r="F94" s="271" t="s">
        <v>639</v>
      </c>
      <c r="G94" s="269"/>
      <c r="H94" s="270" t="s">
        <v>19</v>
      </c>
      <c r="I94" s="272"/>
      <c r="J94" s="269"/>
      <c r="K94" s="269"/>
      <c r="L94" s="273"/>
      <c r="M94" s="274"/>
      <c r="N94" s="275"/>
      <c r="O94" s="275"/>
      <c r="P94" s="275"/>
      <c r="Q94" s="275"/>
      <c r="R94" s="275"/>
      <c r="S94" s="275"/>
      <c r="T94" s="27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7" t="s">
        <v>160</v>
      </c>
      <c r="AU94" s="277" t="s">
        <v>80</v>
      </c>
      <c r="AV94" s="15" t="s">
        <v>78</v>
      </c>
      <c r="AW94" s="15" t="s">
        <v>33</v>
      </c>
      <c r="AX94" s="15" t="s">
        <v>71</v>
      </c>
      <c r="AY94" s="277" t="s">
        <v>146</v>
      </c>
    </row>
    <row r="95" s="15" customFormat="1">
      <c r="A95" s="15"/>
      <c r="B95" s="268"/>
      <c r="C95" s="269"/>
      <c r="D95" s="228" t="s">
        <v>160</v>
      </c>
      <c r="E95" s="270" t="s">
        <v>19</v>
      </c>
      <c r="F95" s="271" t="s">
        <v>640</v>
      </c>
      <c r="G95" s="269"/>
      <c r="H95" s="270" t="s">
        <v>19</v>
      </c>
      <c r="I95" s="272"/>
      <c r="J95" s="269"/>
      <c r="K95" s="269"/>
      <c r="L95" s="273"/>
      <c r="M95" s="274"/>
      <c r="N95" s="275"/>
      <c r="O95" s="275"/>
      <c r="P95" s="275"/>
      <c r="Q95" s="275"/>
      <c r="R95" s="275"/>
      <c r="S95" s="275"/>
      <c r="T95" s="27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7" t="s">
        <v>160</v>
      </c>
      <c r="AU95" s="277" t="s">
        <v>80</v>
      </c>
      <c r="AV95" s="15" t="s">
        <v>78</v>
      </c>
      <c r="AW95" s="15" t="s">
        <v>33</v>
      </c>
      <c r="AX95" s="15" t="s">
        <v>71</v>
      </c>
      <c r="AY95" s="277" t="s">
        <v>146</v>
      </c>
    </row>
    <row r="96" s="15" customFormat="1">
      <c r="A96" s="15"/>
      <c r="B96" s="268"/>
      <c r="C96" s="269"/>
      <c r="D96" s="228" t="s">
        <v>160</v>
      </c>
      <c r="E96" s="270" t="s">
        <v>19</v>
      </c>
      <c r="F96" s="271" t="s">
        <v>641</v>
      </c>
      <c r="G96" s="269"/>
      <c r="H96" s="270" t="s">
        <v>19</v>
      </c>
      <c r="I96" s="272"/>
      <c r="J96" s="269"/>
      <c r="K96" s="269"/>
      <c r="L96" s="273"/>
      <c r="M96" s="274"/>
      <c r="N96" s="275"/>
      <c r="O96" s="275"/>
      <c r="P96" s="275"/>
      <c r="Q96" s="275"/>
      <c r="R96" s="275"/>
      <c r="S96" s="275"/>
      <c r="T96" s="27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7" t="s">
        <v>160</v>
      </c>
      <c r="AU96" s="277" t="s">
        <v>80</v>
      </c>
      <c r="AV96" s="15" t="s">
        <v>78</v>
      </c>
      <c r="AW96" s="15" t="s">
        <v>33</v>
      </c>
      <c r="AX96" s="15" t="s">
        <v>71</v>
      </c>
      <c r="AY96" s="277" t="s">
        <v>146</v>
      </c>
    </row>
    <row r="97" s="15" customFormat="1">
      <c r="A97" s="15"/>
      <c r="B97" s="268"/>
      <c r="C97" s="269"/>
      <c r="D97" s="228" t="s">
        <v>160</v>
      </c>
      <c r="E97" s="270" t="s">
        <v>19</v>
      </c>
      <c r="F97" s="271" t="s">
        <v>642</v>
      </c>
      <c r="G97" s="269"/>
      <c r="H97" s="270" t="s">
        <v>19</v>
      </c>
      <c r="I97" s="272"/>
      <c r="J97" s="269"/>
      <c r="K97" s="269"/>
      <c r="L97" s="273"/>
      <c r="M97" s="274"/>
      <c r="N97" s="275"/>
      <c r="O97" s="275"/>
      <c r="P97" s="275"/>
      <c r="Q97" s="275"/>
      <c r="R97" s="275"/>
      <c r="S97" s="275"/>
      <c r="T97" s="27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7" t="s">
        <v>160</v>
      </c>
      <c r="AU97" s="277" t="s">
        <v>80</v>
      </c>
      <c r="AV97" s="15" t="s">
        <v>78</v>
      </c>
      <c r="AW97" s="15" t="s">
        <v>33</v>
      </c>
      <c r="AX97" s="15" t="s">
        <v>71</v>
      </c>
      <c r="AY97" s="277" t="s">
        <v>146</v>
      </c>
    </row>
    <row r="98" s="15" customFormat="1">
      <c r="A98" s="15"/>
      <c r="B98" s="268"/>
      <c r="C98" s="269"/>
      <c r="D98" s="228" t="s">
        <v>160</v>
      </c>
      <c r="E98" s="270" t="s">
        <v>19</v>
      </c>
      <c r="F98" s="271" t="s">
        <v>643</v>
      </c>
      <c r="G98" s="269"/>
      <c r="H98" s="270" t="s">
        <v>19</v>
      </c>
      <c r="I98" s="272"/>
      <c r="J98" s="269"/>
      <c r="K98" s="269"/>
      <c r="L98" s="273"/>
      <c r="M98" s="274"/>
      <c r="N98" s="275"/>
      <c r="O98" s="275"/>
      <c r="P98" s="275"/>
      <c r="Q98" s="275"/>
      <c r="R98" s="275"/>
      <c r="S98" s="275"/>
      <c r="T98" s="27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7" t="s">
        <v>160</v>
      </c>
      <c r="AU98" s="277" t="s">
        <v>80</v>
      </c>
      <c r="AV98" s="15" t="s">
        <v>78</v>
      </c>
      <c r="AW98" s="15" t="s">
        <v>33</v>
      </c>
      <c r="AX98" s="15" t="s">
        <v>71</v>
      </c>
      <c r="AY98" s="277" t="s">
        <v>146</v>
      </c>
    </row>
    <row r="99" s="15" customFormat="1">
      <c r="A99" s="15"/>
      <c r="B99" s="268"/>
      <c r="C99" s="269"/>
      <c r="D99" s="228" t="s">
        <v>160</v>
      </c>
      <c r="E99" s="270" t="s">
        <v>19</v>
      </c>
      <c r="F99" s="271" t="s">
        <v>644</v>
      </c>
      <c r="G99" s="269"/>
      <c r="H99" s="270" t="s">
        <v>19</v>
      </c>
      <c r="I99" s="272"/>
      <c r="J99" s="269"/>
      <c r="K99" s="269"/>
      <c r="L99" s="273"/>
      <c r="M99" s="274"/>
      <c r="N99" s="275"/>
      <c r="O99" s="275"/>
      <c r="P99" s="275"/>
      <c r="Q99" s="275"/>
      <c r="R99" s="275"/>
      <c r="S99" s="275"/>
      <c r="T99" s="27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7" t="s">
        <v>160</v>
      </c>
      <c r="AU99" s="277" t="s">
        <v>80</v>
      </c>
      <c r="AV99" s="15" t="s">
        <v>78</v>
      </c>
      <c r="AW99" s="15" t="s">
        <v>33</v>
      </c>
      <c r="AX99" s="15" t="s">
        <v>71</v>
      </c>
      <c r="AY99" s="277" t="s">
        <v>146</v>
      </c>
    </row>
    <row r="100" s="15" customFormat="1">
      <c r="A100" s="15"/>
      <c r="B100" s="268"/>
      <c r="C100" s="269"/>
      <c r="D100" s="228" t="s">
        <v>160</v>
      </c>
      <c r="E100" s="270" t="s">
        <v>19</v>
      </c>
      <c r="F100" s="271" t="s">
        <v>645</v>
      </c>
      <c r="G100" s="269"/>
      <c r="H100" s="270" t="s">
        <v>19</v>
      </c>
      <c r="I100" s="272"/>
      <c r="J100" s="269"/>
      <c r="K100" s="269"/>
      <c r="L100" s="273"/>
      <c r="M100" s="274"/>
      <c r="N100" s="275"/>
      <c r="O100" s="275"/>
      <c r="P100" s="275"/>
      <c r="Q100" s="275"/>
      <c r="R100" s="275"/>
      <c r="S100" s="275"/>
      <c r="T100" s="27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7" t="s">
        <v>160</v>
      </c>
      <c r="AU100" s="277" t="s">
        <v>80</v>
      </c>
      <c r="AV100" s="15" t="s">
        <v>78</v>
      </c>
      <c r="AW100" s="15" t="s">
        <v>33</v>
      </c>
      <c r="AX100" s="15" t="s">
        <v>71</v>
      </c>
      <c r="AY100" s="277" t="s">
        <v>146</v>
      </c>
    </row>
    <row r="101" s="15" customFormat="1">
      <c r="A101" s="15"/>
      <c r="B101" s="268"/>
      <c r="C101" s="269"/>
      <c r="D101" s="228" t="s">
        <v>160</v>
      </c>
      <c r="E101" s="270" t="s">
        <v>19</v>
      </c>
      <c r="F101" s="271" t="s">
        <v>646</v>
      </c>
      <c r="G101" s="269"/>
      <c r="H101" s="270" t="s">
        <v>19</v>
      </c>
      <c r="I101" s="272"/>
      <c r="J101" s="269"/>
      <c r="K101" s="269"/>
      <c r="L101" s="273"/>
      <c r="M101" s="274"/>
      <c r="N101" s="275"/>
      <c r="O101" s="275"/>
      <c r="P101" s="275"/>
      <c r="Q101" s="275"/>
      <c r="R101" s="275"/>
      <c r="S101" s="275"/>
      <c r="T101" s="27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7" t="s">
        <v>160</v>
      </c>
      <c r="AU101" s="277" t="s">
        <v>80</v>
      </c>
      <c r="AV101" s="15" t="s">
        <v>78</v>
      </c>
      <c r="AW101" s="15" t="s">
        <v>33</v>
      </c>
      <c r="AX101" s="15" t="s">
        <v>71</v>
      </c>
      <c r="AY101" s="277" t="s">
        <v>146</v>
      </c>
    </row>
    <row r="102" s="15" customFormat="1">
      <c r="A102" s="15"/>
      <c r="B102" s="268"/>
      <c r="C102" s="269"/>
      <c r="D102" s="228" t="s">
        <v>160</v>
      </c>
      <c r="E102" s="270" t="s">
        <v>19</v>
      </c>
      <c r="F102" s="271" t="s">
        <v>647</v>
      </c>
      <c r="G102" s="269"/>
      <c r="H102" s="270" t="s">
        <v>19</v>
      </c>
      <c r="I102" s="272"/>
      <c r="J102" s="269"/>
      <c r="K102" s="269"/>
      <c r="L102" s="273"/>
      <c r="M102" s="274"/>
      <c r="N102" s="275"/>
      <c r="O102" s="275"/>
      <c r="P102" s="275"/>
      <c r="Q102" s="275"/>
      <c r="R102" s="275"/>
      <c r="S102" s="275"/>
      <c r="T102" s="27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7" t="s">
        <v>160</v>
      </c>
      <c r="AU102" s="277" t="s">
        <v>80</v>
      </c>
      <c r="AV102" s="15" t="s">
        <v>78</v>
      </c>
      <c r="AW102" s="15" t="s">
        <v>33</v>
      </c>
      <c r="AX102" s="15" t="s">
        <v>71</v>
      </c>
      <c r="AY102" s="277" t="s">
        <v>146</v>
      </c>
    </row>
    <row r="103" s="15" customFormat="1">
      <c r="A103" s="15"/>
      <c r="B103" s="268"/>
      <c r="C103" s="269"/>
      <c r="D103" s="228" t="s">
        <v>160</v>
      </c>
      <c r="E103" s="270" t="s">
        <v>19</v>
      </c>
      <c r="F103" s="271" t="s">
        <v>648</v>
      </c>
      <c r="G103" s="269"/>
      <c r="H103" s="270" t="s">
        <v>19</v>
      </c>
      <c r="I103" s="272"/>
      <c r="J103" s="269"/>
      <c r="K103" s="269"/>
      <c r="L103" s="273"/>
      <c r="M103" s="274"/>
      <c r="N103" s="275"/>
      <c r="O103" s="275"/>
      <c r="P103" s="275"/>
      <c r="Q103" s="275"/>
      <c r="R103" s="275"/>
      <c r="S103" s="275"/>
      <c r="T103" s="27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7" t="s">
        <v>160</v>
      </c>
      <c r="AU103" s="277" t="s">
        <v>80</v>
      </c>
      <c r="AV103" s="15" t="s">
        <v>78</v>
      </c>
      <c r="AW103" s="15" t="s">
        <v>33</v>
      </c>
      <c r="AX103" s="15" t="s">
        <v>71</v>
      </c>
      <c r="AY103" s="277" t="s">
        <v>146</v>
      </c>
    </row>
    <row r="104" s="15" customFormat="1">
      <c r="A104" s="15"/>
      <c r="B104" s="268"/>
      <c r="C104" s="269"/>
      <c r="D104" s="228" t="s">
        <v>160</v>
      </c>
      <c r="E104" s="270" t="s">
        <v>19</v>
      </c>
      <c r="F104" s="271" t="s">
        <v>649</v>
      </c>
      <c r="G104" s="269"/>
      <c r="H104" s="270" t="s">
        <v>19</v>
      </c>
      <c r="I104" s="272"/>
      <c r="J104" s="269"/>
      <c r="K104" s="269"/>
      <c r="L104" s="273"/>
      <c r="M104" s="274"/>
      <c r="N104" s="275"/>
      <c r="O104" s="275"/>
      <c r="P104" s="275"/>
      <c r="Q104" s="275"/>
      <c r="R104" s="275"/>
      <c r="S104" s="275"/>
      <c r="T104" s="27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7" t="s">
        <v>160</v>
      </c>
      <c r="AU104" s="277" t="s">
        <v>80</v>
      </c>
      <c r="AV104" s="15" t="s">
        <v>78</v>
      </c>
      <c r="AW104" s="15" t="s">
        <v>33</v>
      </c>
      <c r="AX104" s="15" t="s">
        <v>71</v>
      </c>
      <c r="AY104" s="277" t="s">
        <v>146</v>
      </c>
    </row>
    <row r="105" s="15" customFormat="1">
      <c r="A105" s="15"/>
      <c r="B105" s="268"/>
      <c r="C105" s="269"/>
      <c r="D105" s="228" t="s">
        <v>160</v>
      </c>
      <c r="E105" s="270" t="s">
        <v>19</v>
      </c>
      <c r="F105" s="271" t="s">
        <v>650</v>
      </c>
      <c r="G105" s="269"/>
      <c r="H105" s="270" t="s">
        <v>19</v>
      </c>
      <c r="I105" s="272"/>
      <c r="J105" s="269"/>
      <c r="K105" s="269"/>
      <c r="L105" s="273"/>
      <c r="M105" s="274"/>
      <c r="N105" s="275"/>
      <c r="O105" s="275"/>
      <c r="P105" s="275"/>
      <c r="Q105" s="275"/>
      <c r="R105" s="275"/>
      <c r="S105" s="275"/>
      <c r="T105" s="27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7" t="s">
        <v>160</v>
      </c>
      <c r="AU105" s="277" t="s">
        <v>80</v>
      </c>
      <c r="AV105" s="15" t="s">
        <v>78</v>
      </c>
      <c r="AW105" s="15" t="s">
        <v>33</v>
      </c>
      <c r="AX105" s="15" t="s">
        <v>71</v>
      </c>
      <c r="AY105" s="277" t="s">
        <v>146</v>
      </c>
    </row>
    <row r="106" s="15" customFormat="1">
      <c r="A106" s="15"/>
      <c r="B106" s="268"/>
      <c r="C106" s="269"/>
      <c r="D106" s="228" t="s">
        <v>160</v>
      </c>
      <c r="E106" s="270" t="s">
        <v>19</v>
      </c>
      <c r="F106" s="271" t="s">
        <v>651</v>
      </c>
      <c r="G106" s="269"/>
      <c r="H106" s="270" t="s">
        <v>19</v>
      </c>
      <c r="I106" s="272"/>
      <c r="J106" s="269"/>
      <c r="K106" s="269"/>
      <c r="L106" s="273"/>
      <c r="M106" s="274"/>
      <c r="N106" s="275"/>
      <c r="O106" s="275"/>
      <c r="P106" s="275"/>
      <c r="Q106" s="275"/>
      <c r="R106" s="275"/>
      <c r="S106" s="275"/>
      <c r="T106" s="27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7" t="s">
        <v>160</v>
      </c>
      <c r="AU106" s="277" t="s">
        <v>80</v>
      </c>
      <c r="AV106" s="15" t="s">
        <v>78</v>
      </c>
      <c r="AW106" s="15" t="s">
        <v>33</v>
      </c>
      <c r="AX106" s="15" t="s">
        <v>71</v>
      </c>
      <c r="AY106" s="277" t="s">
        <v>146</v>
      </c>
    </row>
    <row r="107" s="13" customFormat="1">
      <c r="A107" s="13"/>
      <c r="B107" s="235"/>
      <c r="C107" s="236"/>
      <c r="D107" s="228" t="s">
        <v>160</v>
      </c>
      <c r="E107" s="237" t="s">
        <v>19</v>
      </c>
      <c r="F107" s="238" t="s">
        <v>78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160</v>
      </c>
      <c r="AU107" s="245" t="s">
        <v>80</v>
      </c>
      <c r="AV107" s="13" t="s">
        <v>80</v>
      </c>
      <c r="AW107" s="13" t="s">
        <v>33</v>
      </c>
      <c r="AX107" s="13" t="s">
        <v>78</v>
      </c>
      <c r="AY107" s="245" t="s">
        <v>146</v>
      </c>
    </row>
    <row r="108" s="2" customFormat="1" ht="24.15" customHeight="1">
      <c r="A108" s="41"/>
      <c r="B108" s="42"/>
      <c r="C108" s="215" t="s">
        <v>80</v>
      </c>
      <c r="D108" s="215" t="s">
        <v>149</v>
      </c>
      <c r="E108" s="216" t="s">
        <v>652</v>
      </c>
      <c r="F108" s="217" t="s">
        <v>653</v>
      </c>
      <c r="G108" s="218" t="s">
        <v>241</v>
      </c>
      <c r="H108" s="219">
        <v>1</v>
      </c>
      <c r="I108" s="220"/>
      <c r="J108" s="221">
        <f>ROUND(I108*H108,2)</f>
        <v>0</v>
      </c>
      <c r="K108" s="217" t="s">
        <v>260</v>
      </c>
      <c r="L108" s="47"/>
      <c r="M108" s="222" t="s">
        <v>19</v>
      </c>
      <c r="N108" s="223" t="s">
        <v>42</v>
      </c>
      <c r="O108" s="87"/>
      <c r="P108" s="224">
        <f>O108*H108</f>
        <v>0</v>
      </c>
      <c r="Q108" s="224">
        <v>0.002</v>
      </c>
      <c r="R108" s="224">
        <f>Q108*H108</f>
        <v>0.002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242</v>
      </c>
      <c r="AT108" s="226" t="s">
        <v>149</v>
      </c>
      <c r="AU108" s="226" t="s">
        <v>80</v>
      </c>
      <c r="AY108" s="20" t="s">
        <v>146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78</v>
      </c>
      <c r="BK108" s="227">
        <f>ROUND(I108*H108,2)</f>
        <v>0</v>
      </c>
      <c r="BL108" s="20" t="s">
        <v>242</v>
      </c>
      <c r="BM108" s="226" t="s">
        <v>654</v>
      </c>
    </row>
    <row r="109" s="2" customFormat="1">
      <c r="A109" s="41"/>
      <c r="B109" s="42"/>
      <c r="C109" s="43"/>
      <c r="D109" s="228" t="s">
        <v>156</v>
      </c>
      <c r="E109" s="43"/>
      <c r="F109" s="229" t="s">
        <v>653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156</v>
      </c>
      <c r="AU109" s="20" t="s">
        <v>80</v>
      </c>
    </row>
    <row r="110" s="15" customFormat="1">
      <c r="A110" s="15"/>
      <c r="B110" s="268"/>
      <c r="C110" s="269"/>
      <c r="D110" s="228" t="s">
        <v>160</v>
      </c>
      <c r="E110" s="270" t="s">
        <v>19</v>
      </c>
      <c r="F110" s="271" t="s">
        <v>655</v>
      </c>
      <c r="G110" s="269"/>
      <c r="H110" s="270" t="s">
        <v>19</v>
      </c>
      <c r="I110" s="272"/>
      <c r="J110" s="269"/>
      <c r="K110" s="269"/>
      <c r="L110" s="273"/>
      <c r="M110" s="274"/>
      <c r="N110" s="275"/>
      <c r="O110" s="275"/>
      <c r="P110" s="275"/>
      <c r="Q110" s="275"/>
      <c r="R110" s="275"/>
      <c r="S110" s="275"/>
      <c r="T110" s="27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7" t="s">
        <v>160</v>
      </c>
      <c r="AU110" s="277" t="s">
        <v>80</v>
      </c>
      <c r="AV110" s="15" t="s">
        <v>78</v>
      </c>
      <c r="AW110" s="15" t="s">
        <v>33</v>
      </c>
      <c r="AX110" s="15" t="s">
        <v>71</v>
      </c>
      <c r="AY110" s="277" t="s">
        <v>146</v>
      </c>
    </row>
    <row r="111" s="15" customFormat="1">
      <c r="A111" s="15"/>
      <c r="B111" s="268"/>
      <c r="C111" s="269"/>
      <c r="D111" s="228" t="s">
        <v>160</v>
      </c>
      <c r="E111" s="270" t="s">
        <v>19</v>
      </c>
      <c r="F111" s="271" t="s">
        <v>656</v>
      </c>
      <c r="G111" s="269"/>
      <c r="H111" s="270" t="s">
        <v>19</v>
      </c>
      <c r="I111" s="272"/>
      <c r="J111" s="269"/>
      <c r="K111" s="269"/>
      <c r="L111" s="273"/>
      <c r="M111" s="274"/>
      <c r="N111" s="275"/>
      <c r="O111" s="275"/>
      <c r="P111" s="275"/>
      <c r="Q111" s="275"/>
      <c r="R111" s="275"/>
      <c r="S111" s="275"/>
      <c r="T111" s="27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7" t="s">
        <v>160</v>
      </c>
      <c r="AU111" s="277" t="s">
        <v>80</v>
      </c>
      <c r="AV111" s="15" t="s">
        <v>78</v>
      </c>
      <c r="AW111" s="15" t="s">
        <v>33</v>
      </c>
      <c r="AX111" s="15" t="s">
        <v>71</v>
      </c>
      <c r="AY111" s="277" t="s">
        <v>146</v>
      </c>
    </row>
    <row r="112" s="15" customFormat="1">
      <c r="A112" s="15"/>
      <c r="B112" s="268"/>
      <c r="C112" s="269"/>
      <c r="D112" s="228" t="s">
        <v>160</v>
      </c>
      <c r="E112" s="270" t="s">
        <v>19</v>
      </c>
      <c r="F112" s="271" t="s">
        <v>657</v>
      </c>
      <c r="G112" s="269"/>
      <c r="H112" s="270" t="s">
        <v>19</v>
      </c>
      <c r="I112" s="272"/>
      <c r="J112" s="269"/>
      <c r="K112" s="269"/>
      <c r="L112" s="273"/>
      <c r="M112" s="274"/>
      <c r="N112" s="275"/>
      <c r="O112" s="275"/>
      <c r="P112" s="275"/>
      <c r="Q112" s="275"/>
      <c r="R112" s="275"/>
      <c r="S112" s="275"/>
      <c r="T112" s="27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77" t="s">
        <v>160</v>
      </c>
      <c r="AU112" s="277" t="s">
        <v>80</v>
      </c>
      <c r="AV112" s="15" t="s">
        <v>78</v>
      </c>
      <c r="AW112" s="15" t="s">
        <v>33</v>
      </c>
      <c r="AX112" s="15" t="s">
        <v>71</v>
      </c>
      <c r="AY112" s="277" t="s">
        <v>146</v>
      </c>
    </row>
    <row r="113" s="15" customFormat="1">
      <c r="A113" s="15"/>
      <c r="B113" s="268"/>
      <c r="C113" s="269"/>
      <c r="D113" s="228" t="s">
        <v>160</v>
      </c>
      <c r="E113" s="270" t="s">
        <v>19</v>
      </c>
      <c r="F113" s="271" t="s">
        <v>658</v>
      </c>
      <c r="G113" s="269"/>
      <c r="H113" s="270" t="s">
        <v>19</v>
      </c>
      <c r="I113" s="272"/>
      <c r="J113" s="269"/>
      <c r="K113" s="269"/>
      <c r="L113" s="273"/>
      <c r="M113" s="274"/>
      <c r="N113" s="275"/>
      <c r="O113" s="275"/>
      <c r="P113" s="275"/>
      <c r="Q113" s="275"/>
      <c r="R113" s="275"/>
      <c r="S113" s="275"/>
      <c r="T113" s="27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7" t="s">
        <v>160</v>
      </c>
      <c r="AU113" s="277" t="s">
        <v>80</v>
      </c>
      <c r="AV113" s="15" t="s">
        <v>78</v>
      </c>
      <c r="AW113" s="15" t="s">
        <v>33</v>
      </c>
      <c r="AX113" s="15" t="s">
        <v>71</v>
      </c>
      <c r="AY113" s="277" t="s">
        <v>146</v>
      </c>
    </row>
    <row r="114" s="15" customFormat="1">
      <c r="A114" s="15"/>
      <c r="B114" s="268"/>
      <c r="C114" s="269"/>
      <c r="D114" s="228" t="s">
        <v>160</v>
      </c>
      <c r="E114" s="270" t="s">
        <v>19</v>
      </c>
      <c r="F114" s="271" t="s">
        <v>659</v>
      </c>
      <c r="G114" s="269"/>
      <c r="H114" s="270" t="s">
        <v>19</v>
      </c>
      <c r="I114" s="272"/>
      <c r="J114" s="269"/>
      <c r="K114" s="269"/>
      <c r="L114" s="273"/>
      <c r="M114" s="274"/>
      <c r="N114" s="275"/>
      <c r="O114" s="275"/>
      <c r="P114" s="275"/>
      <c r="Q114" s="275"/>
      <c r="R114" s="275"/>
      <c r="S114" s="275"/>
      <c r="T114" s="27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7" t="s">
        <v>160</v>
      </c>
      <c r="AU114" s="277" t="s">
        <v>80</v>
      </c>
      <c r="AV114" s="15" t="s">
        <v>78</v>
      </c>
      <c r="AW114" s="15" t="s">
        <v>33</v>
      </c>
      <c r="AX114" s="15" t="s">
        <v>71</v>
      </c>
      <c r="AY114" s="277" t="s">
        <v>146</v>
      </c>
    </row>
    <row r="115" s="15" customFormat="1">
      <c r="A115" s="15"/>
      <c r="B115" s="268"/>
      <c r="C115" s="269"/>
      <c r="D115" s="228" t="s">
        <v>160</v>
      </c>
      <c r="E115" s="270" t="s">
        <v>19</v>
      </c>
      <c r="F115" s="271" t="s">
        <v>660</v>
      </c>
      <c r="G115" s="269"/>
      <c r="H115" s="270" t="s">
        <v>19</v>
      </c>
      <c r="I115" s="272"/>
      <c r="J115" s="269"/>
      <c r="K115" s="269"/>
      <c r="L115" s="273"/>
      <c r="M115" s="274"/>
      <c r="N115" s="275"/>
      <c r="O115" s="275"/>
      <c r="P115" s="275"/>
      <c r="Q115" s="275"/>
      <c r="R115" s="275"/>
      <c r="S115" s="275"/>
      <c r="T115" s="27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7" t="s">
        <v>160</v>
      </c>
      <c r="AU115" s="277" t="s">
        <v>80</v>
      </c>
      <c r="AV115" s="15" t="s">
        <v>78</v>
      </c>
      <c r="AW115" s="15" t="s">
        <v>33</v>
      </c>
      <c r="AX115" s="15" t="s">
        <v>71</v>
      </c>
      <c r="AY115" s="277" t="s">
        <v>146</v>
      </c>
    </row>
    <row r="116" s="15" customFormat="1">
      <c r="A116" s="15"/>
      <c r="B116" s="268"/>
      <c r="C116" s="269"/>
      <c r="D116" s="228" t="s">
        <v>160</v>
      </c>
      <c r="E116" s="270" t="s">
        <v>19</v>
      </c>
      <c r="F116" s="271" t="s">
        <v>661</v>
      </c>
      <c r="G116" s="269"/>
      <c r="H116" s="270" t="s">
        <v>19</v>
      </c>
      <c r="I116" s="272"/>
      <c r="J116" s="269"/>
      <c r="K116" s="269"/>
      <c r="L116" s="273"/>
      <c r="M116" s="274"/>
      <c r="N116" s="275"/>
      <c r="O116" s="275"/>
      <c r="P116" s="275"/>
      <c r="Q116" s="275"/>
      <c r="R116" s="275"/>
      <c r="S116" s="275"/>
      <c r="T116" s="27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7" t="s">
        <v>160</v>
      </c>
      <c r="AU116" s="277" t="s">
        <v>80</v>
      </c>
      <c r="AV116" s="15" t="s">
        <v>78</v>
      </c>
      <c r="AW116" s="15" t="s">
        <v>33</v>
      </c>
      <c r="AX116" s="15" t="s">
        <v>71</v>
      </c>
      <c r="AY116" s="277" t="s">
        <v>146</v>
      </c>
    </row>
    <row r="117" s="15" customFormat="1">
      <c r="A117" s="15"/>
      <c r="B117" s="268"/>
      <c r="C117" s="269"/>
      <c r="D117" s="228" t="s">
        <v>160</v>
      </c>
      <c r="E117" s="270" t="s">
        <v>19</v>
      </c>
      <c r="F117" s="271" t="s">
        <v>662</v>
      </c>
      <c r="G117" s="269"/>
      <c r="H117" s="270" t="s">
        <v>19</v>
      </c>
      <c r="I117" s="272"/>
      <c r="J117" s="269"/>
      <c r="K117" s="269"/>
      <c r="L117" s="273"/>
      <c r="M117" s="274"/>
      <c r="N117" s="275"/>
      <c r="O117" s="275"/>
      <c r="P117" s="275"/>
      <c r="Q117" s="275"/>
      <c r="R117" s="275"/>
      <c r="S117" s="275"/>
      <c r="T117" s="27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7" t="s">
        <v>160</v>
      </c>
      <c r="AU117" s="277" t="s">
        <v>80</v>
      </c>
      <c r="AV117" s="15" t="s">
        <v>78</v>
      </c>
      <c r="AW117" s="15" t="s">
        <v>33</v>
      </c>
      <c r="AX117" s="15" t="s">
        <v>71</v>
      </c>
      <c r="AY117" s="277" t="s">
        <v>146</v>
      </c>
    </row>
    <row r="118" s="15" customFormat="1">
      <c r="A118" s="15"/>
      <c r="B118" s="268"/>
      <c r="C118" s="269"/>
      <c r="D118" s="228" t="s">
        <v>160</v>
      </c>
      <c r="E118" s="270" t="s">
        <v>19</v>
      </c>
      <c r="F118" s="271" t="s">
        <v>663</v>
      </c>
      <c r="G118" s="269"/>
      <c r="H118" s="270" t="s">
        <v>19</v>
      </c>
      <c r="I118" s="272"/>
      <c r="J118" s="269"/>
      <c r="K118" s="269"/>
      <c r="L118" s="273"/>
      <c r="M118" s="274"/>
      <c r="N118" s="275"/>
      <c r="O118" s="275"/>
      <c r="P118" s="275"/>
      <c r="Q118" s="275"/>
      <c r="R118" s="275"/>
      <c r="S118" s="275"/>
      <c r="T118" s="27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7" t="s">
        <v>160</v>
      </c>
      <c r="AU118" s="277" t="s">
        <v>80</v>
      </c>
      <c r="AV118" s="15" t="s">
        <v>78</v>
      </c>
      <c r="AW118" s="15" t="s">
        <v>33</v>
      </c>
      <c r="AX118" s="15" t="s">
        <v>71</v>
      </c>
      <c r="AY118" s="277" t="s">
        <v>146</v>
      </c>
    </row>
    <row r="119" s="15" customFormat="1">
      <c r="A119" s="15"/>
      <c r="B119" s="268"/>
      <c r="C119" s="269"/>
      <c r="D119" s="228" t="s">
        <v>160</v>
      </c>
      <c r="E119" s="270" t="s">
        <v>19</v>
      </c>
      <c r="F119" s="271" t="s">
        <v>664</v>
      </c>
      <c r="G119" s="269"/>
      <c r="H119" s="270" t="s">
        <v>19</v>
      </c>
      <c r="I119" s="272"/>
      <c r="J119" s="269"/>
      <c r="K119" s="269"/>
      <c r="L119" s="273"/>
      <c r="M119" s="274"/>
      <c r="N119" s="275"/>
      <c r="O119" s="275"/>
      <c r="P119" s="275"/>
      <c r="Q119" s="275"/>
      <c r="R119" s="275"/>
      <c r="S119" s="275"/>
      <c r="T119" s="27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7" t="s">
        <v>160</v>
      </c>
      <c r="AU119" s="277" t="s">
        <v>80</v>
      </c>
      <c r="AV119" s="15" t="s">
        <v>78</v>
      </c>
      <c r="AW119" s="15" t="s">
        <v>33</v>
      </c>
      <c r="AX119" s="15" t="s">
        <v>71</v>
      </c>
      <c r="AY119" s="277" t="s">
        <v>146</v>
      </c>
    </row>
    <row r="120" s="15" customFormat="1">
      <c r="A120" s="15"/>
      <c r="B120" s="268"/>
      <c r="C120" s="269"/>
      <c r="D120" s="228" t="s">
        <v>160</v>
      </c>
      <c r="E120" s="270" t="s">
        <v>19</v>
      </c>
      <c r="F120" s="271" t="s">
        <v>665</v>
      </c>
      <c r="G120" s="269"/>
      <c r="H120" s="270" t="s">
        <v>19</v>
      </c>
      <c r="I120" s="272"/>
      <c r="J120" s="269"/>
      <c r="K120" s="269"/>
      <c r="L120" s="273"/>
      <c r="M120" s="274"/>
      <c r="N120" s="275"/>
      <c r="O120" s="275"/>
      <c r="P120" s="275"/>
      <c r="Q120" s="275"/>
      <c r="R120" s="275"/>
      <c r="S120" s="275"/>
      <c r="T120" s="27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7" t="s">
        <v>160</v>
      </c>
      <c r="AU120" s="277" t="s">
        <v>80</v>
      </c>
      <c r="AV120" s="15" t="s">
        <v>78</v>
      </c>
      <c r="AW120" s="15" t="s">
        <v>33</v>
      </c>
      <c r="AX120" s="15" t="s">
        <v>71</v>
      </c>
      <c r="AY120" s="277" t="s">
        <v>146</v>
      </c>
    </row>
    <row r="121" s="13" customFormat="1">
      <c r="A121" s="13"/>
      <c r="B121" s="235"/>
      <c r="C121" s="236"/>
      <c r="D121" s="228" t="s">
        <v>160</v>
      </c>
      <c r="E121" s="237" t="s">
        <v>19</v>
      </c>
      <c r="F121" s="238" t="s">
        <v>78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160</v>
      </c>
      <c r="AU121" s="245" t="s">
        <v>80</v>
      </c>
      <c r="AV121" s="13" t="s">
        <v>80</v>
      </c>
      <c r="AW121" s="13" t="s">
        <v>33</v>
      </c>
      <c r="AX121" s="13" t="s">
        <v>78</v>
      </c>
      <c r="AY121" s="245" t="s">
        <v>146</v>
      </c>
    </row>
    <row r="122" s="2" customFormat="1" ht="16.5" customHeight="1">
      <c r="A122" s="41"/>
      <c r="B122" s="42"/>
      <c r="C122" s="215" t="s">
        <v>169</v>
      </c>
      <c r="D122" s="215" t="s">
        <v>149</v>
      </c>
      <c r="E122" s="216" t="s">
        <v>666</v>
      </c>
      <c r="F122" s="217" t="s">
        <v>667</v>
      </c>
      <c r="G122" s="218" t="s">
        <v>241</v>
      </c>
      <c r="H122" s="219">
        <v>1</v>
      </c>
      <c r="I122" s="220"/>
      <c r="J122" s="221">
        <f>ROUND(I122*H122,2)</f>
        <v>0</v>
      </c>
      <c r="K122" s="217" t="s">
        <v>260</v>
      </c>
      <c r="L122" s="47"/>
      <c r="M122" s="222" t="s">
        <v>19</v>
      </c>
      <c r="N122" s="223" t="s">
        <v>42</v>
      </c>
      <c r="O122" s="87"/>
      <c r="P122" s="224">
        <f>O122*H122</f>
        <v>0</v>
      </c>
      <c r="Q122" s="224">
        <v>0.002</v>
      </c>
      <c r="R122" s="224">
        <f>Q122*H122</f>
        <v>0.002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242</v>
      </c>
      <c r="AT122" s="226" t="s">
        <v>149</v>
      </c>
      <c r="AU122" s="226" t="s">
        <v>80</v>
      </c>
      <c r="AY122" s="20" t="s">
        <v>146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78</v>
      </c>
      <c r="BK122" s="227">
        <f>ROUND(I122*H122,2)</f>
        <v>0</v>
      </c>
      <c r="BL122" s="20" t="s">
        <v>242</v>
      </c>
      <c r="BM122" s="226" t="s">
        <v>668</v>
      </c>
    </row>
    <row r="123" s="2" customFormat="1">
      <c r="A123" s="41"/>
      <c r="B123" s="42"/>
      <c r="C123" s="43"/>
      <c r="D123" s="228" t="s">
        <v>156</v>
      </c>
      <c r="E123" s="43"/>
      <c r="F123" s="229" t="s">
        <v>667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156</v>
      </c>
      <c r="AU123" s="20" t="s">
        <v>80</v>
      </c>
    </row>
    <row r="124" s="15" customFormat="1">
      <c r="A124" s="15"/>
      <c r="B124" s="268"/>
      <c r="C124" s="269"/>
      <c r="D124" s="228" t="s">
        <v>160</v>
      </c>
      <c r="E124" s="270" t="s">
        <v>19</v>
      </c>
      <c r="F124" s="271" t="s">
        <v>669</v>
      </c>
      <c r="G124" s="269"/>
      <c r="H124" s="270" t="s">
        <v>19</v>
      </c>
      <c r="I124" s="272"/>
      <c r="J124" s="269"/>
      <c r="K124" s="269"/>
      <c r="L124" s="273"/>
      <c r="M124" s="274"/>
      <c r="N124" s="275"/>
      <c r="O124" s="275"/>
      <c r="P124" s="275"/>
      <c r="Q124" s="275"/>
      <c r="R124" s="275"/>
      <c r="S124" s="275"/>
      <c r="T124" s="27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7" t="s">
        <v>160</v>
      </c>
      <c r="AU124" s="277" t="s">
        <v>80</v>
      </c>
      <c r="AV124" s="15" t="s">
        <v>78</v>
      </c>
      <c r="AW124" s="15" t="s">
        <v>33</v>
      </c>
      <c r="AX124" s="15" t="s">
        <v>71</v>
      </c>
      <c r="AY124" s="277" t="s">
        <v>146</v>
      </c>
    </row>
    <row r="125" s="15" customFormat="1">
      <c r="A125" s="15"/>
      <c r="B125" s="268"/>
      <c r="C125" s="269"/>
      <c r="D125" s="228" t="s">
        <v>160</v>
      </c>
      <c r="E125" s="270" t="s">
        <v>19</v>
      </c>
      <c r="F125" s="271" t="s">
        <v>670</v>
      </c>
      <c r="G125" s="269"/>
      <c r="H125" s="270" t="s">
        <v>19</v>
      </c>
      <c r="I125" s="272"/>
      <c r="J125" s="269"/>
      <c r="K125" s="269"/>
      <c r="L125" s="273"/>
      <c r="M125" s="274"/>
      <c r="N125" s="275"/>
      <c r="O125" s="275"/>
      <c r="P125" s="275"/>
      <c r="Q125" s="275"/>
      <c r="R125" s="275"/>
      <c r="S125" s="275"/>
      <c r="T125" s="27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7" t="s">
        <v>160</v>
      </c>
      <c r="AU125" s="277" t="s">
        <v>80</v>
      </c>
      <c r="AV125" s="15" t="s">
        <v>78</v>
      </c>
      <c r="AW125" s="15" t="s">
        <v>33</v>
      </c>
      <c r="AX125" s="15" t="s">
        <v>71</v>
      </c>
      <c r="AY125" s="277" t="s">
        <v>146</v>
      </c>
    </row>
    <row r="126" s="15" customFormat="1">
      <c r="A126" s="15"/>
      <c r="B126" s="268"/>
      <c r="C126" s="269"/>
      <c r="D126" s="228" t="s">
        <v>160</v>
      </c>
      <c r="E126" s="270" t="s">
        <v>19</v>
      </c>
      <c r="F126" s="271" t="s">
        <v>671</v>
      </c>
      <c r="G126" s="269"/>
      <c r="H126" s="270" t="s">
        <v>19</v>
      </c>
      <c r="I126" s="272"/>
      <c r="J126" s="269"/>
      <c r="K126" s="269"/>
      <c r="L126" s="273"/>
      <c r="M126" s="274"/>
      <c r="N126" s="275"/>
      <c r="O126" s="275"/>
      <c r="P126" s="275"/>
      <c r="Q126" s="275"/>
      <c r="R126" s="275"/>
      <c r="S126" s="275"/>
      <c r="T126" s="27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7" t="s">
        <v>160</v>
      </c>
      <c r="AU126" s="277" t="s">
        <v>80</v>
      </c>
      <c r="AV126" s="15" t="s">
        <v>78</v>
      </c>
      <c r="AW126" s="15" t="s">
        <v>33</v>
      </c>
      <c r="AX126" s="15" t="s">
        <v>71</v>
      </c>
      <c r="AY126" s="277" t="s">
        <v>146</v>
      </c>
    </row>
    <row r="127" s="15" customFormat="1">
      <c r="A127" s="15"/>
      <c r="B127" s="268"/>
      <c r="C127" s="269"/>
      <c r="D127" s="228" t="s">
        <v>160</v>
      </c>
      <c r="E127" s="270" t="s">
        <v>19</v>
      </c>
      <c r="F127" s="271" t="s">
        <v>672</v>
      </c>
      <c r="G127" s="269"/>
      <c r="H127" s="270" t="s">
        <v>19</v>
      </c>
      <c r="I127" s="272"/>
      <c r="J127" s="269"/>
      <c r="K127" s="269"/>
      <c r="L127" s="273"/>
      <c r="M127" s="274"/>
      <c r="N127" s="275"/>
      <c r="O127" s="275"/>
      <c r="P127" s="275"/>
      <c r="Q127" s="275"/>
      <c r="R127" s="275"/>
      <c r="S127" s="275"/>
      <c r="T127" s="27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7" t="s">
        <v>160</v>
      </c>
      <c r="AU127" s="277" t="s">
        <v>80</v>
      </c>
      <c r="AV127" s="15" t="s">
        <v>78</v>
      </c>
      <c r="AW127" s="15" t="s">
        <v>33</v>
      </c>
      <c r="AX127" s="15" t="s">
        <v>71</v>
      </c>
      <c r="AY127" s="277" t="s">
        <v>146</v>
      </c>
    </row>
    <row r="128" s="15" customFormat="1">
      <c r="A128" s="15"/>
      <c r="B128" s="268"/>
      <c r="C128" s="269"/>
      <c r="D128" s="228" t="s">
        <v>160</v>
      </c>
      <c r="E128" s="270" t="s">
        <v>19</v>
      </c>
      <c r="F128" s="271" t="s">
        <v>673</v>
      </c>
      <c r="G128" s="269"/>
      <c r="H128" s="270" t="s">
        <v>19</v>
      </c>
      <c r="I128" s="272"/>
      <c r="J128" s="269"/>
      <c r="K128" s="269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160</v>
      </c>
      <c r="AU128" s="277" t="s">
        <v>80</v>
      </c>
      <c r="AV128" s="15" t="s">
        <v>78</v>
      </c>
      <c r="AW128" s="15" t="s">
        <v>33</v>
      </c>
      <c r="AX128" s="15" t="s">
        <v>71</v>
      </c>
      <c r="AY128" s="277" t="s">
        <v>146</v>
      </c>
    </row>
    <row r="129" s="15" customFormat="1">
      <c r="A129" s="15"/>
      <c r="B129" s="268"/>
      <c r="C129" s="269"/>
      <c r="D129" s="228" t="s">
        <v>160</v>
      </c>
      <c r="E129" s="270" t="s">
        <v>19</v>
      </c>
      <c r="F129" s="271" t="s">
        <v>674</v>
      </c>
      <c r="G129" s="269"/>
      <c r="H129" s="270" t="s">
        <v>19</v>
      </c>
      <c r="I129" s="272"/>
      <c r="J129" s="269"/>
      <c r="K129" s="269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160</v>
      </c>
      <c r="AU129" s="277" t="s">
        <v>80</v>
      </c>
      <c r="AV129" s="15" t="s">
        <v>78</v>
      </c>
      <c r="AW129" s="15" t="s">
        <v>33</v>
      </c>
      <c r="AX129" s="15" t="s">
        <v>71</v>
      </c>
      <c r="AY129" s="277" t="s">
        <v>146</v>
      </c>
    </row>
    <row r="130" s="15" customFormat="1">
      <c r="A130" s="15"/>
      <c r="B130" s="268"/>
      <c r="C130" s="269"/>
      <c r="D130" s="228" t="s">
        <v>160</v>
      </c>
      <c r="E130" s="270" t="s">
        <v>19</v>
      </c>
      <c r="F130" s="271" t="s">
        <v>675</v>
      </c>
      <c r="G130" s="269"/>
      <c r="H130" s="270" t="s">
        <v>19</v>
      </c>
      <c r="I130" s="272"/>
      <c r="J130" s="269"/>
      <c r="K130" s="269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160</v>
      </c>
      <c r="AU130" s="277" t="s">
        <v>80</v>
      </c>
      <c r="AV130" s="15" t="s">
        <v>78</v>
      </c>
      <c r="AW130" s="15" t="s">
        <v>33</v>
      </c>
      <c r="AX130" s="15" t="s">
        <v>71</v>
      </c>
      <c r="AY130" s="277" t="s">
        <v>146</v>
      </c>
    </row>
    <row r="131" s="15" customFormat="1">
      <c r="A131" s="15"/>
      <c r="B131" s="268"/>
      <c r="C131" s="269"/>
      <c r="D131" s="228" t="s">
        <v>160</v>
      </c>
      <c r="E131" s="270" t="s">
        <v>19</v>
      </c>
      <c r="F131" s="271" t="s">
        <v>676</v>
      </c>
      <c r="G131" s="269"/>
      <c r="H131" s="270" t="s">
        <v>19</v>
      </c>
      <c r="I131" s="272"/>
      <c r="J131" s="269"/>
      <c r="K131" s="269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160</v>
      </c>
      <c r="AU131" s="277" t="s">
        <v>80</v>
      </c>
      <c r="AV131" s="15" t="s">
        <v>78</v>
      </c>
      <c r="AW131" s="15" t="s">
        <v>33</v>
      </c>
      <c r="AX131" s="15" t="s">
        <v>71</v>
      </c>
      <c r="AY131" s="277" t="s">
        <v>146</v>
      </c>
    </row>
    <row r="132" s="15" customFormat="1">
      <c r="A132" s="15"/>
      <c r="B132" s="268"/>
      <c r="C132" s="269"/>
      <c r="D132" s="228" t="s">
        <v>160</v>
      </c>
      <c r="E132" s="270" t="s">
        <v>19</v>
      </c>
      <c r="F132" s="271" t="s">
        <v>677</v>
      </c>
      <c r="G132" s="269"/>
      <c r="H132" s="270" t="s">
        <v>19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160</v>
      </c>
      <c r="AU132" s="277" t="s">
        <v>80</v>
      </c>
      <c r="AV132" s="15" t="s">
        <v>78</v>
      </c>
      <c r="AW132" s="15" t="s">
        <v>33</v>
      </c>
      <c r="AX132" s="15" t="s">
        <v>71</v>
      </c>
      <c r="AY132" s="277" t="s">
        <v>146</v>
      </c>
    </row>
    <row r="133" s="15" customFormat="1">
      <c r="A133" s="15"/>
      <c r="B133" s="268"/>
      <c r="C133" s="269"/>
      <c r="D133" s="228" t="s">
        <v>160</v>
      </c>
      <c r="E133" s="270" t="s">
        <v>19</v>
      </c>
      <c r="F133" s="271" t="s">
        <v>678</v>
      </c>
      <c r="G133" s="269"/>
      <c r="H133" s="270" t="s">
        <v>19</v>
      </c>
      <c r="I133" s="272"/>
      <c r="J133" s="269"/>
      <c r="K133" s="269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160</v>
      </c>
      <c r="AU133" s="277" t="s">
        <v>80</v>
      </c>
      <c r="AV133" s="15" t="s">
        <v>78</v>
      </c>
      <c r="AW133" s="15" t="s">
        <v>33</v>
      </c>
      <c r="AX133" s="15" t="s">
        <v>71</v>
      </c>
      <c r="AY133" s="277" t="s">
        <v>146</v>
      </c>
    </row>
    <row r="134" s="15" customFormat="1">
      <c r="A134" s="15"/>
      <c r="B134" s="268"/>
      <c r="C134" s="269"/>
      <c r="D134" s="228" t="s">
        <v>160</v>
      </c>
      <c r="E134" s="270" t="s">
        <v>19</v>
      </c>
      <c r="F134" s="271" t="s">
        <v>679</v>
      </c>
      <c r="G134" s="269"/>
      <c r="H134" s="270" t="s">
        <v>19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160</v>
      </c>
      <c r="AU134" s="277" t="s">
        <v>80</v>
      </c>
      <c r="AV134" s="15" t="s">
        <v>78</v>
      </c>
      <c r="AW134" s="15" t="s">
        <v>33</v>
      </c>
      <c r="AX134" s="15" t="s">
        <v>71</v>
      </c>
      <c r="AY134" s="277" t="s">
        <v>146</v>
      </c>
    </row>
    <row r="135" s="13" customFormat="1">
      <c r="A135" s="13"/>
      <c r="B135" s="235"/>
      <c r="C135" s="236"/>
      <c r="D135" s="228" t="s">
        <v>160</v>
      </c>
      <c r="E135" s="237" t="s">
        <v>19</v>
      </c>
      <c r="F135" s="238" t="s">
        <v>78</v>
      </c>
      <c r="G135" s="236"/>
      <c r="H135" s="239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160</v>
      </c>
      <c r="AU135" s="245" t="s">
        <v>80</v>
      </c>
      <c r="AV135" s="13" t="s">
        <v>80</v>
      </c>
      <c r="AW135" s="13" t="s">
        <v>33</v>
      </c>
      <c r="AX135" s="13" t="s">
        <v>78</v>
      </c>
      <c r="AY135" s="245" t="s">
        <v>146</v>
      </c>
    </row>
    <row r="136" s="2" customFormat="1" ht="21.75" customHeight="1">
      <c r="A136" s="41"/>
      <c r="B136" s="42"/>
      <c r="C136" s="215" t="s">
        <v>154</v>
      </c>
      <c r="D136" s="215" t="s">
        <v>149</v>
      </c>
      <c r="E136" s="216" t="s">
        <v>680</v>
      </c>
      <c r="F136" s="217" t="s">
        <v>681</v>
      </c>
      <c r="G136" s="218" t="s">
        <v>241</v>
      </c>
      <c r="H136" s="219">
        <v>1</v>
      </c>
      <c r="I136" s="220"/>
      <c r="J136" s="221">
        <f>ROUND(I136*H136,2)</f>
        <v>0</v>
      </c>
      <c r="K136" s="217" t="s">
        <v>260</v>
      </c>
      <c r="L136" s="47"/>
      <c r="M136" s="222" t="s">
        <v>19</v>
      </c>
      <c r="N136" s="223" t="s">
        <v>42</v>
      </c>
      <c r="O136" s="87"/>
      <c r="P136" s="224">
        <f>O136*H136</f>
        <v>0</v>
      </c>
      <c r="Q136" s="224">
        <v>0.002</v>
      </c>
      <c r="R136" s="224">
        <f>Q136*H136</f>
        <v>0.002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242</v>
      </c>
      <c r="AT136" s="226" t="s">
        <v>149</v>
      </c>
      <c r="AU136" s="226" t="s">
        <v>80</v>
      </c>
      <c r="AY136" s="20" t="s">
        <v>146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78</v>
      </c>
      <c r="BK136" s="227">
        <f>ROUND(I136*H136,2)</f>
        <v>0</v>
      </c>
      <c r="BL136" s="20" t="s">
        <v>242</v>
      </c>
      <c r="BM136" s="226" t="s">
        <v>682</v>
      </c>
    </row>
    <row r="137" s="2" customFormat="1">
      <c r="A137" s="41"/>
      <c r="B137" s="42"/>
      <c r="C137" s="43"/>
      <c r="D137" s="228" t="s">
        <v>156</v>
      </c>
      <c r="E137" s="43"/>
      <c r="F137" s="229" t="s">
        <v>681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156</v>
      </c>
      <c r="AU137" s="20" t="s">
        <v>80</v>
      </c>
    </row>
    <row r="138" s="15" customFormat="1">
      <c r="A138" s="15"/>
      <c r="B138" s="268"/>
      <c r="C138" s="269"/>
      <c r="D138" s="228" t="s">
        <v>160</v>
      </c>
      <c r="E138" s="270" t="s">
        <v>19</v>
      </c>
      <c r="F138" s="271" t="s">
        <v>683</v>
      </c>
      <c r="G138" s="269"/>
      <c r="H138" s="270" t="s">
        <v>19</v>
      </c>
      <c r="I138" s="272"/>
      <c r="J138" s="269"/>
      <c r="K138" s="269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160</v>
      </c>
      <c r="AU138" s="277" t="s">
        <v>80</v>
      </c>
      <c r="AV138" s="15" t="s">
        <v>78</v>
      </c>
      <c r="AW138" s="15" t="s">
        <v>33</v>
      </c>
      <c r="AX138" s="15" t="s">
        <v>71</v>
      </c>
      <c r="AY138" s="277" t="s">
        <v>146</v>
      </c>
    </row>
    <row r="139" s="15" customFormat="1">
      <c r="A139" s="15"/>
      <c r="B139" s="268"/>
      <c r="C139" s="269"/>
      <c r="D139" s="228" t="s">
        <v>160</v>
      </c>
      <c r="E139" s="270" t="s">
        <v>19</v>
      </c>
      <c r="F139" s="271" t="s">
        <v>684</v>
      </c>
      <c r="G139" s="269"/>
      <c r="H139" s="270" t="s">
        <v>19</v>
      </c>
      <c r="I139" s="272"/>
      <c r="J139" s="269"/>
      <c r="K139" s="269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160</v>
      </c>
      <c r="AU139" s="277" t="s">
        <v>80</v>
      </c>
      <c r="AV139" s="15" t="s">
        <v>78</v>
      </c>
      <c r="AW139" s="15" t="s">
        <v>33</v>
      </c>
      <c r="AX139" s="15" t="s">
        <v>71</v>
      </c>
      <c r="AY139" s="277" t="s">
        <v>146</v>
      </c>
    </row>
    <row r="140" s="15" customFormat="1">
      <c r="A140" s="15"/>
      <c r="B140" s="268"/>
      <c r="C140" s="269"/>
      <c r="D140" s="228" t="s">
        <v>160</v>
      </c>
      <c r="E140" s="270" t="s">
        <v>19</v>
      </c>
      <c r="F140" s="271" t="s">
        <v>685</v>
      </c>
      <c r="G140" s="269"/>
      <c r="H140" s="270" t="s">
        <v>19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160</v>
      </c>
      <c r="AU140" s="277" t="s">
        <v>80</v>
      </c>
      <c r="AV140" s="15" t="s">
        <v>78</v>
      </c>
      <c r="AW140" s="15" t="s">
        <v>33</v>
      </c>
      <c r="AX140" s="15" t="s">
        <v>71</v>
      </c>
      <c r="AY140" s="277" t="s">
        <v>146</v>
      </c>
    </row>
    <row r="141" s="15" customFormat="1">
      <c r="A141" s="15"/>
      <c r="B141" s="268"/>
      <c r="C141" s="269"/>
      <c r="D141" s="228" t="s">
        <v>160</v>
      </c>
      <c r="E141" s="270" t="s">
        <v>19</v>
      </c>
      <c r="F141" s="271" t="s">
        <v>686</v>
      </c>
      <c r="G141" s="269"/>
      <c r="H141" s="270" t="s">
        <v>19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160</v>
      </c>
      <c r="AU141" s="277" t="s">
        <v>80</v>
      </c>
      <c r="AV141" s="15" t="s">
        <v>78</v>
      </c>
      <c r="AW141" s="15" t="s">
        <v>33</v>
      </c>
      <c r="AX141" s="15" t="s">
        <v>71</v>
      </c>
      <c r="AY141" s="277" t="s">
        <v>146</v>
      </c>
    </row>
    <row r="142" s="15" customFormat="1">
      <c r="A142" s="15"/>
      <c r="B142" s="268"/>
      <c r="C142" s="269"/>
      <c r="D142" s="228" t="s">
        <v>160</v>
      </c>
      <c r="E142" s="270" t="s">
        <v>19</v>
      </c>
      <c r="F142" s="271" t="s">
        <v>687</v>
      </c>
      <c r="G142" s="269"/>
      <c r="H142" s="270" t="s">
        <v>19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160</v>
      </c>
      <c r="AU142" s="277" t="s">
        <v>80</v>
      </c>
      <c r="AV142" s="15" t="s">
        <v>78</v>
      </c>
      <c r="AW142" s="15" t="s">
        <v>33</v>
      </c>
      <c r="AX142" s="15" t="s">
        <v>71</v>
      </c>
      <c r="AY142" s="277" t="s">
        <v>146</v>
      </c>
    </row>
    <row r="143" s="15" customFormat="1">
      <c r="A143" s="15"/>
      <c r="B143" s="268"/>
      <c r="C143" s="269"/>
      <c r="D143" s="228" t="s">
        <v>160</v>
      </c>
      <c r="E143" s="270" t="s">
        <v>19</v>
      </c>
      <c r="F143" s="271" t="s">
        <v>688</v>
      </c>
      <c r="G143" s="269"/>
      <c r="H143" s="270" t="s">
        <v>19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160</v>
      </c>
      <c r="AU143" s="277" t="s">
        <v>80</v>
      </c>
      <c r="AV143" s="15" t="s">
        <v>78</v>
      </c>
      <c r="AW143" s="15" t="s">
        <v>33</v>
      </c>
      <c r="AX143" s="15" t="s">
        <v>71</v>
      </c>
      <c r="AY143" s="277" t="s">
        <v>146</v>
      </c>
    </row>
    <row r="144" s="15" customFormat="1">
      <c r="A144" s="15"/>
      <c r="B144" s="268"/>
      <c r="C144" s="269"/>
      <c r="D144" s="228" t="s">
        <v>160</v>
      </c>
      <c r="E144" s="270" t="s">
        <v>19</v>
      </c>
      <c r="F144" s="271" t="s">
        <v>689</v>
      </c>
      <c r="G144" s="269"/>
      <c r="H144" s="270" t="s">
        <v>19</v>
      </c>
      <c r="I144" s="272"/>
      <c r="J144" s="269"/>
      <c r="K144" s="269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160</v>
      </c>
      <c r="AU144" s="277" t="s">
        <v>80</v>
      </c>
      <c r="AV144" s="15" t="s">
        <v>78</v>
      </c>
      <c r="AW144" s="15" t="s">
        <v>33</v>
      </c>
      <c r="AX144" s="15" t="s">
        <v>71</v>
      </c>
      <c r="AY144" s="277" t="s">
        <v>146</v>
      </c>
    </row>
    <row r="145" s="15" customFormat="1">
      <c r="A145" s="15"/>
      <c r="B145" s="268"/>
      <c r="C145" s="269"/>
      <c r="D145" s="228" t="s">
        <v>160</v>
      </c>
      <c r="E145" s="270" t="s">
        <v>19</v>
      </c>
      <c r="F145" s="271" t="s">
        <v>690</v>
      </c>
      <c r="G145" s="269"/>
      <c r="H145" s="270" t="s">
        <v>19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160</v>
      </c>
      <c r="AU145" s="277" t="s">
        <v>80</v>
      </c>
      <c r="AV145" s="15" t="s">
        <v>78</v>
      </c>
      <c r="AW145" s="15" t="s">
        <v>33</v>
      </c>
      <c r="AX145" s="15" t="s">
        <v>71</v>
      </c>
      <c r="AY145" s="277" t="s">
        <v>146</v>
      </c>
    </row>
    <row r="146" s="15" customFormat="1">
      <c r="A146" s="15"/>
      <c r="B146" s="268"/>
      <c r="C146" s="269"/>
      <c r="D146" s="228" t="s">
        <v>160</v>
      </c>
      <c r="E146" s="270" t="s">
        <v>19</v>
      </c>
      <c r="F146" s="271" t="s">
        <v>691</v>
      </c>
      <c r="G146" s="269"/>
      <c r="H146" s="270" t="s">
        <v>19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160</v>
      </c>
      <c r="AU146" s="277" t="s">
        <v>80</v>
      </c>
      <c r="AV146" s="15" t="s">
        <v>78</v>
      </c>
      <c r="AW146" s="15" t="s">
        <v>33</v>
      </c>
      <c r="AX146" s="15" t="s">
        <v>71</v>
      </c>
      <c r="AY146" s="277" t="s">
        <v>146</v>
      </c>
    </row>
    <row r="147" s="15" customFormat="1">
      <c r="A147" s="15"/>
      <c r="B147" s="268"/>
      <c r="C147" s="269"/>
      <c r="D147" s="228" t="s">
        <v>160</v>
      </c>
      <c r="E147" s="270" t="s">
        <v>19</v>
      </c>
      <c r="F147" s="271" t="s">
        <v>692</v>
      </c>
      <c r="G147" s="269"/>
      <c r="H147" s="270" t="s">
        <v>19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160</v>
      </c>
      <c r="AU147" s="277" t="s">
        <v>80</v>
      </c>
      <c r="AV147" s="15" t="s">
        <v>78</v>
      </c>
      <c r="AW147" s="15" t="s">
        <v>33</v>
      </c>
      <c r="AX147" s="15" t="s">
        <v>71</v>
      </c>
      <c r="AY147" s="277" t="s">
        <v>146</v>
      </c>
    </row>
    <row r="148" s="15" customFormat="1">
      <c r="A148" s="15"/>
      <c r="B148" s="268"/>
      <c r="C148" s="269"/>
      <c r="D148" s="228" t="s">
        <v>160</v>
      </c>
      <c r="E148" s="270" t="s">
        <v>19</v>
      </c>
      <c r="F148" s="271" t="s">
        <v>693</v>
      </c>
      <c r="G148" s="269"/>
      <c r="H148" s="270" t="s">
        <v>19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160</v>
      </c>
      <c r="AU148" s="277" t="s">
        <v>80</v>
      </c>
      <c r="AV148" s="15" t="s">
        <v>78</v>
      </c>
      <c r="AW148" s="15" t="s">
        <v>33</v>
      </c>
      <c r="AX148" s="15" t="s">
        <v>71</v>
      </c>
      <c r="AY148" s="277" t="s">
        <v>146</v>
      </c>
    </row>
    <row r="149" s="15" customFormat="1">
      <c r="A149" s="15"/>
      <c r="B149" s="268"/>
      <c r="C149" s="269"/>
      <c r="D149" s="228" t="s">
        <v>160</v>
      </c>
      <c r="E149" s="270" t="s">
        <v>19</v>
      </c>
      <c r="F149" s="271" t="s">
        <v>694</v>
      </c>
      <c r="G149" s="269"/>
      <c r="H149" s="270" t="s">
        <v>19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160</v>
      </c>
      <c r="AU149" s="277" t="s">
        <v>80</v>
      </c>
      <c r="AV149" s="15" t="s">
        <v>78</v>
      </c>
      <c r="AW149" s="15" t="s">
        <v>33</v>
      </c>
      <c r="AX149" s="15" t="s">
        <v>71</v>
      </c>
      <c r="AY149" s="277" t="s">
        <v>146</v>
      </c>
    </row>
    <row r="150" s="15" customFormat="1">
      <c r="A150" s="15"/>
      <c r="B150" s="268"/>
      <c r="C150" s="269"/>
      <c r="D150" s="228" t="s">
        <v>160</v>
      </c>
      <c r="E150" s="270" t="s">
        <v>19</v>
      </c>
      <c r="F150" s="271" t="s">
        <v>695</v>
      </c>
      <c r="G150" s="269"/>
      <c r="H150" s="270" t="s">
        <v>19</v>
      </c>
      <c r="I150" s="272"/>
      <c r="J150" s="269"/>
      <c r="K150" s="269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160</v>
      </c>
      <c r="AU150" s="277" t="s">
        <v>80</v>
      </c>
      <c r="AV150" s="15" t="s">
        <v>78</v>
      </c>
      <c r="AW150" s="15" t="s">
        <v>33</v>
      </c>
      <c r="AX150" s="15" t="s">
        <v>71</v>
      </c>
      <c r="AY150" s="277" t="s">
        <v>146</v>
      </c>
    </row>
    <row r="151" s="15" customFormat="1">
      <c r="A151" s="15"/>
      <c r="B151" s="268"/>
      <c r="C151" s="269"/>
      <c r="D151" s="228" t="s">
        <v>160</v>
      </c>
      <c r="E151" s="270" t="s">
        <v>19</v>
      </c>
      <c r="F151" s="271" t="s">
        <v>696</v>
      </c>
      <c r="G151" s="269"/>
      <c r="H151" s="270" t="s">
        <v>19</v>
      </c>
      <c r="I151" s="272"/>
      <c r="J151" s="269"/>
      <c r="K151" s="269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160</v>
      </c>
      <c r="AU151" s="277" t="s">
        <v>80</v>
      </c>
      <c r="AV151" s="15" t="s">
        <v>78</v>
      </c>
      <c r="AW151" s="15" t="s">
        <v>33</v>
      </c>
      <c r="AX151" s="15" t="s">
        <v>71</v>
      </c>
      <c r="AY151" s="277" t="s">
        <v>146</v>
      </c>
    </row>
    <row r="152" s="15" customFormat="1">
      <c r="A152" s="15"/>
      <c r="B152" s="268"/>
      <c r="C152" s="269"/>
      <c r="D152" s="228" t="s">
        <v>160</v>
      </c>
      <c r="E152" s="270" t="s">
        <v>19</v>
      </c>
      <c r="F152" s="271" t="s">
        <v>697</v>
      </c>
      <c r="G152" s="269"/>
      <c r="H152" s="270" t="s">
        <v>19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160</v>
      </c>
      <c r="AU152" s="277" t="s">
        <v>80</v>
      </c>
      <c r="AV152" s="15" t="s">
        <v>78</v>
      </c>
      <c r="AW152" s="15" t="s">
        <v>33</v>
      </c>
      <c r="AX152" s="15" t="s">
        <v>71</v>
      </c>
      <c r="AY152" s="277" t="s">
        <v>146</v>
      </c>
    </row>
    <row r="153" s="15" customFormat="1">
      <c r="A153" s="15"/>
      <c r="B153" s="268"/>
      <c r="C153" s="269"/>
      <c r="D153" s="228" t="s">
        <v>160</v>
      </c>
      <c r="E153" s="270" t="s">
        <v>19</v>
      </c>
      <c r="F153" s="271" t="s">
        <v>698</v>
      </c>
      <c r="G153" s="269"/>
      <c r="H153" s="270" t="s">
        <v>19</v>
      </c>
      <c r="I153" s="272"/>
      <c r="J153" s="269"/>
      <c r="K153" s="269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160</v>
      </c>
      <c r="AU153" s="277" t="s">
        <v>80</v>
      </c>
      <c r="AV153" s="15" t="s">
        <v>78</v>
      </c>
      <c r="AW153" s="15" t="s">
        <v>33</v>
      </c>
      <c r="AX153" s="15" t="s">
        <v>71</v>
      </c>
      <c r="AY153" s="277" t="s">
        <v>146</v>
      </c>
    </row>
    <row r="154" s="15" customFormat="1">
      <c r="A154" s="15"/>
      <c r="B154" s="268"/>
      <c r="C154" s="269"/>
      <c r="D154" s="228" t="s">
        <v>160</v>
      </c>
      <c r="E154" s="270" t="s">
        <v>19</v>
      </c>
      <c r="F154" s="271" t="s">
        <v>699</v>
      </c>
      <c r="G154" s="269"/>
      <c r="H154" s="270" t="s">
        <v>19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160</v>
      </c>
      <c r="AU154" s="277" t="s">
        <v>80</v>
      </c>
      <c r="AV154" s="15" t="s">
        <v>78</v>
      </c>
      <c r="AW154" s="15" t="s">
        <v>33</v>
      </c>
      <c r="AX154" s="15" t="s">
        <v>71</v>
      </c>
      <c r="AY154" s="277" t="s">
        <v>146</v>
      </c>
    </row>
    <row r="155" s="15" customFormat="1">
      <c r="A155" s="15"/>
      <c r="B155" s="268"/>
      <c r="C155" s="269"/>
      <c r="D155" s="228" t="s">
        <v>160</v>
      </c>
      <c r="E155" s="270" t="s">
        <v>19</v>
      </c>
      <c r="F155" s="271" t="s">
        <v>700</v>
      </c>
      <c r="G155" s="269"/>
      <c r="H155" s="270" t="s">
        <v>19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160</v>
      </c>
      <c r="AU155" s="277" t="s">
        <v>80</v>
      </c>
      <c r="AV155" s="15" t="s">
        <v>78</v>
      </c>
      <c r="AW155" s="15" t="s">
        <v>33</v>
      </c>
      <c r="AX155" s="15" t="s">
        <v>71</v>
      </c>
      <c r="AY155" s="277" t="s">
        <v>146</v>
      </c>
    </row>
    <row r="156" s="15" customFormat="1">
      <c r="A156" s="15"/>
      <c r="B156" s="268"/>
      <c r="C156" s="269"/>
      <c r="D156" s="228" t="s">
        <v>160</v>
      </c>
      <c r="E156" s="270" t="s">
        <v>19</v>
      </c>
      <c r="F156" s="271" t="s">
        <v>701</v>
      </c>
      <c r="G156" s="269"/>
      <c r="H156" s="270" t="s">
        <v>19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160</v>
      </c>
      <c r="AU156" s="277" t="s">
        <v>80</v>
      </c>
      <c r="AV156" s="15" t="s">
        <v>78</v>
      </c>
      <c r="AW156" s="15" t="s">
        <v>33</v>
      </c>
      <c r="AX156" s="15" t="s">
        <v>71</v>
      </c>
      <c r="AY156" s="277" t="s">
        <v>146</v>
      </c>
    </row>
    <row r="157" s="15" customFormat="1">
      <c r="A157" s="15"/>
      <c r="B157" s="268"/>
      <c r="C157" s="269"/>
      <c r="D157" s="228" t="s">
        <v>160</v>
      </c>
      <c r="E157" s="270" t="s">
        <v>19</v>
      </c>
      <c r="F157" s="271" t="s">
        <v>702</v>
      </c>
      <c r="G157" s="269"/>
      <c r="H157" s="270" t="s">
        <v>19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160</v>
      </c>
      <c r="AU157" s="277" t="s">
        <v>80</v>
      </c>
      <c r="AV157" s="15" t="s">
        <v>78</v>
      </c>
      <c r="AW157" s="15" t="s">
        <v>33</v>
      </c>
      <c r="AX157" s="15" t="s">
        <v>71</v>
      </c>
      <c r="AY157" s="277" t="s">
        <v>146</v>
      </c>
    </row>
    <row r="158" s="15" customFormat="1">
      <c r="A158" s="15"/>
      <c r="B158" s="268"/>
      <c r="C158" s="269"/>
      <c r="D158" s="228" t="s">
        <v>160</v>
      </c>
      <c r="E158" s="270" t="s">
        <v>19</v>
      </c>
      <c r="F158" s="271" t="s">
        <v>703</v>
      </c>
      <c r="G158" s="269"/>
      <c r="H158" s="270" t="s">
        <v>19</v>
      </c>
      <c r="I158" s="272"/>
      <c r="J158" s="269"/>
      <c r="K158" s="269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160</v>
      </c>
      <c r="AU158" s="277" t="s">
        <v>80</v>
      </c>
      <c r="AV158" s="15" t="s">
        <v>78</v>
      </c>
      <c r="AW158" s="15" t="s">
        <v>33</v>
      </c>
      <c r="AX158" s="15" t="s">
        <v>71</v>
      </c>
      <c r="AY158" s="277" t="s">
        <v>146</v>
      </c>
    </row>
    <row r="159" s="15" customFormat="1">
      <c r="A159" s="15"/>
      <c r="B159" s="268"/>
      <c r="C159" s="269"/>
      <c r="D159" s="228" t="s">
        <v>160</v>
      </c>
      <c r="E159" s="270" t="s">
        <v>19</v>
      </c>
      <c r="F159" s="271" t="s">
        <v>704</v>
      </c>
      <c r="G159" s="269"/>
      <c r="H159" s="270" t="s">
        <v>19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160</v>
      </c>
      <c r="AU159" s="277" t="s">
        <v>80</v>
      </c>
      <c r="AV159" s="15" t="s">
        <v>78</v>
      </c>
      <c r="AW159" s="15" t="s">
        <v>33</v>
      </c>
      <c r="AX159" s="15" t="s">
        <v>71</v>
      </c>
      <c r="AY159" s="277" t="s">
        <v>146</v>
      </c>
    </row>
    <row r="160" s="13" customFormat="1">
      <c r="A160" s="13"/>
      <c r="B160" s="235"/>
      <c r="C160" s="236"/>
      <c r="D160" s="228" t="s">
        <v>160</v>
      </c>
      <c r="E160" s="237" t="s">
        <v>19</v>
      </c>
      <c r="F160" s="238" t="s">
        <v>78</v>
      </c>
      <c r="G160" s="236"/>
      <c r="H160" s="239">
        <v>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160</v>
      </c>
      <c r="AU160" s="245" t="s">
        <v>80</v>
      </c>
      <c r="AV160" s="13" t="s">
        <v>80</v>
      </c>
      <c r="AW160" s="13" t="s">
        <v>33</v>
      </c>
      <c r="AX160" s="13" t="s">
        <v>78</v>
      </c>
      <c r="AY160" s="245" t="s">
        <v>146</v>
      </c>
    </row>
    <row r="161" s="2" customFormat="1" ht="16.5" customHeight="1">
      <c r="A161" s="41"/>
      <c r="B161" s="42"/>
      <c r="C161" s="215" t="s">
        <v>182</v>
      </c>
      <c r="D161" s="215" t="s">
        <v>149</v>
      </c>
      <c r="E161" s="216" t="s">
        <v>705</v>
      </c>
      <c r="F161" s="217" t="s">
        <v>706</v>
      </c>
      <c r="G161" s="218" t="s">
        <v>241</v>
      </c>
      <c r="H161" s="219">
        <v>1</v>
      </c>
      <c r="I161" s="220"/>
      <c r="J161" s="221">
        <f>ROUND(I161*H161,2)</f>
        <v>0</v>
      </c>
      <c r="K161" s="217" t="s">
        <v>260</v>
      </c>
      <c r="L161" s="47"/>
      <c r="M161" s="222" t="s">
        <v>19</v>
      </c>
      <c r="N161" s="223" t="s">
        <v>42</v>
      </c>
      <c r="O161" s="87"/>
      <c r="P161" s="224">
        <f>O161*H161</f>
        <v>0</v>
      </c>
      <c r="Q161" s="224">
        <v>0.002</v>
      </c>
      <c r="R161" s="224">
        <f>Q161*H161</f>
        <v>0.002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242</v>
      </c>
      <c r="AT161" s="226" t="s">
        <v>149</v>
      </c>
      <c r="AU161" s="226" t="s">
        <v>80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78</v>
      </c>
      <c r="BK161" s="227">
        <f>ROUND(I161*H161,2)</f>
        <v>0</v>
      </c>
      <c r="BL161" s="20" t="s">
        <v>242</v>
      </c>
      <c r="BM161" s="226" t="s">
        <v>707</v>
      </c>
    </row>
    <row r="162" s="2" customFormat="1">
      <c r="A162" s="41"/>
      <c r="B162" s="42"/>
      <c r="C162" s="43"/>
      <c r="D162" s="228" t="s">
        <v>156</v>
      </c>
      <c r="E162" s="43"/>
      <c r="F162" s="229" t="s">
        <v>706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156</v>
      </c>
      <c r="AU162" s="20" t="s">
        <v>80</v>
      </c>
    </row>
    <row r="163" s="15" customFormat="1">
      <c r="A163" s="15"/>
      <c r="B163" s="268"/>
      <c r="C163" s="269"/>
      <c r="D163" s="228" t="s">
        <v>160</v>
      </c>
      <c r="E163" s="270" t="s">
        <v>19</v>
      </c>
      <c r="F163" s="271" t="s">
        <v>669</v>
      </c>
      <c r="G163" s="269"/>
      <c r="H163" s="270" t="s">
        <v>19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160</v>
      </c>
      <c r="AU163" s="277" t="s">
        <v>80</v>
      </c>
      <c r="AV163" s="15" t="s">
        <v>78</v>
      </c>
      <c r="AW163" s="15" t="s">
        <v>33</v>
      </c>
      <c r="AX163" s="15" t="s">
        <v>71</v>
      </c>
      <c r="AY163" s="277" t="s">
        <v>146</v>
      </c>
    </row>
    <row r="164" s="15" customFormat="1">
      <c r="A164" s="15"/>
      <c r="B164" s="268"/>
      <c r="C164" s="269"/>
      <c r="D164" s="228" t="s">
        <v>160</v>
      </c>
      <c r="E164" s="270" t="s">
        <v>19</v>
      </c>
      <c r="F164" s="271" t="s">
        <v>670</v>
      </c>
      <c r="G164" s="269"/>
      <c r="H164" s="270" t="s">
        <v>19</v>
      </c>
      <c r="I164" s="272"/>
      <c r="J164" s="269"/>
      <c r="K164" s="269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160</v>
      </c>
      <c r="AU164" s="277" t="s">
        <v>80</v>
      </c>
      <c r="AV164" s="15" t="s">
        <v>78</v>
      </c>
      <c r="AW164" s="15" t="s">
        <v>33</v>
      </c>
      <c r="AX164" s="15" t="s">
        <v>71</v>
      </c>
      <c r="AY164" s="277" t="s">
        <v>146</v>
      </c>
    </row>
    <row r="165" s="15" customFormat="1">
      <c r="A165" s="15"/>
      <c r="B165" s="268"/>
      <c r="C165" s="269"/>
      <c r="D165" s="228" t="s">
        <v>160</v>
      </c>
      <c r="E165" s="270" t="s">
        <v>19</v>
      </c>
      <c r="F165" s="271" t="s">
        <v>671</v>
      </c>
      <c r="G165" s="269"/>
      <c r="H165" s="270" t="s">
        <v>19</v>
      </c>
      <c r="I165" s="272"/>
      <c r="J165" s="269"/>
      <c r="K165" s="269"/>
      <c r="L165" s="273"/>
      <c r="M165" s="274"/>
      <c r="N165" s="275"/>
      <c r="O165" s="275"/>
      <c r="P165" s="275"/>
      <c r="Q165" s="275"/>
      <c r="R165" s="275"/>
      <c r="S165" s="275"/>
      <c r="T165" s="27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7" t="s">
        <v>160</v>
      </c>
      <c r="AU165" s="277" t="s">
        <v>80</v>
      </c>
      <c r="AV165" s="15" t="s">
        <v>78</v>
      </c>
      <c r="AW165" s="15" t="s">
        <v>33</v>
      </c>
      <c r="AX165" s="15" t="s">
        <v>71</v>
      </c>
      <c r="AY165" s="277" t="s">
        <v>146</v>
      </c>
    </row>
    <row r="166" s="15" customFormat="1">
      <c r="A166" s="15"/>
      <c r="B166" s="268"/>
      <c r="C166" s="269"/>
      <c r="D166" s="228" t="s">
        <v>160</v>
      </c>
      <c r="E166" s="270" t="s">
        <v>19</v>
      </c>
      <c r="F166" s="271" t="s">
        <v>672</v>
      </c>
      <c r="G166" s="269"/>
      <c r="H166" s="270" t="s">
        <v>19</v>
      </c>
      <c r="I166" s="272"/>
      <c r="J166" s="269"/>
      <c r="K166" s="269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160</v>
      </c>
      <c r="AU166" s="277" t="s">
        <v>80</v>
      </c>
      <c r="AV166" s="15" t="s">
        <v>78</v>
      </c>
      <c r="AW166" s="15" t="s">
        <v>33</v>
      </c>
      <c r="AX166" s="15" t="s">
        <v>71</v>
      </c>
      <c r="AY166" s="277" t="s">
        <v>146</v>
      </c>
    </row>
    <row r="167" s="15" customFormat="1">
      <c r="A167" s="15"/>
      <c r="B167" s="268"/>
      <c r="C167" s="269"/>
      <c r="D167" s="228" t="s">
        <v>160</v>
      </c>
      <c r="E167" s="270" t="s">
        <v>19</v>
      </c>
      <c r="F167" s="271" t="s">
        <v>673</v>
      </c>
      <c r="G167" s="269"/>
      <c r="H167" s="270" t="s">
        <v>19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160</v>
      </c>
      <c r="AU167" s="277" t="s">
        <v>80</v>
      </c>
      <c r="AV167" s="15" t="s">
        <v>78</v>
      </c>
      <c r="AW167" s="15" t="s">
        <v>33</v>
      </c>
      <c r="AX167" s="15" t="s">
        <v>71</v>
      </c>
      <c r="AY167" s="277" t="s">
        <v>146</v>
      </c>
    </row>
    <row r="168" s="15" customFormat="1">
      <c r="A168" s="15"/>
      <c r="B168" s="268"/>
      <c r="C168" s="269"/>
      <c r="D168" s="228" t="s">
        <v>160</v>
      </c>
      <c r="E168" s="270" t="s">
        <v>19</v>
      </c>
      <c r="F168" s="271" t="s">
        <v>674</v>
      </c>
      <c r="G168" s="269"/>
      <c r="H168" s="270" t="s">
        <v>19</v>
      </c>
      <c r="I168" s="272"/>
      <c r="J168" s="269"/>
      <c r="K168" s="269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160</v>
      </c>
      <c r="AU168" s="277" t="s">
        <v>80</v>
      </c>
      <c r="AV168" s="15" t="s">
        <v>78</v>
      </c>
      <c r="AW168" s="15" t="s">
        <v>33</v>
      </c>
      <c r="AX168" s="15" t="s">
        <v>71</v>
      </c>
      <c r="AY168" s="277" t="s">
        <v>146</v>
      </c>
    </row>
    <row r="169" s="15" customFormat="1">
      <c r="A169" s="15"/>
      <c r="B169" s="268"/>
      <c r="C169" s="269"/>
      <c r="D169" s="228" t="s">
        <v>160</v>
      </c>
      <c r="E169" s="270" t="s">
        <v>19</v>
      </c>
      <c r="F169" s="271" t="s">
        <v>675</v>
      </c>
      <c r="G169" s="269"/>
      <c r="H169" s="270" t="s">
        <v>19</v>
      </c>
      <c r="I169" s="272"/>
      <c r="J169" s="269"/>
      <c r="K169" s="269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160</v>
      </c>
      <c r="AU169" s="277" t="s">
        <v>80</v>
      </c>
      <c r="AV169" s="15" t="s">
        <v>78</v>
      </c>
      <c r="AW169" s="15" t="s">
        <v>33</v>
      </c>
      <c r="AX169" s="15" t="s">
        <v>71</v>
      </c>
      <c r="AY169" s="277" t="s">
        <v>146</v>
      </c>
    </row>
    <row r="170" s="15" customFormat="1">
      <c r="A170" s="15"/>
      <c r="B170" s="268"/>
      <c r="C170" s="269"/>
      <c r="D170" s="228" t="s">
        <v>160</v>
      </c>
      <c r="E170" s="270" t="s">
        <v>19</v>
      </c>
      <c r="F170" s="271" t="s">
        <v>676</v>
      </c>
      <c r="G170" s="269"/>
      <c r="H170" s="270" t="s">
        <v>19</v>
      </c>
      <c r="I170" s="272"/>
      <c r="J170" s="269"/>
      <c r="K170" s="269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160</v>
      </c>
      <c r="AU170" s="277" t="s">
        <v>80</v>
      </c>
      <c r="AV170" s="15" t="s">
        <v>78</v>
      </c>
      <c r="AW170" s="15" t="s">
        <v>33</v>
      </c>
      <c r="AX170" s="15" t="s">
        <v>71</v>
      </c>
      <c r="AY170" s="277" t="s">
        <v>146</v>
      </c>
    </row>
    <row r="171" s="15" customFormat="1">
      <c r="A171" s="15"/>
      <c r="B171" s="268"/>
      <c r="C171" s="269"/>
      <c r="D171" s="228" t="s">
        <v>160</v>
      </c>
      <c r="E171" s="270" t="s">
        <v>19</v>
      </c>
      <c r="F171" s="271" t="s">
        <v>677</v>
      </c>
      <c r="G171" s="269"/>
      <c r="H171" s="270" t="s">
        <v>19</v>
      </c>
      <c r="I171" s="272"/>
      <c r="J171" s="269"/>
      <c r="K171" s="269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160</v>
      </c>
      <c r="AU171" s="277" t="s">
        <v>80</v>
      </c>
      <c r="AV171" s="15" t="s">
        <v>78</v>
      </c>
      <c r="AW171" s="15" t="s">
        <v>33</v>
      </c>
      <c r="AX171" s="15" t="s">
        <v>71</v>
      </c>
      <c r="AY171" s="277" t="s">
        <v>146</v>
      </c>
    </row>
    <row r="172" s="15" customFormat="1">
      <c r="A172" s="15"/>
      <c r="B172" s="268"/>
      <c r="C172" s="269"/>
      <c r="D172" s="228" t="s">
        <v>160</v>
      </c>
      <c r="E172" s="270" t="s">
        <v>19</v>
      </c>
      <c r="F172" s="271" t="s">
        <v>678</v>
      </c>
      <c r="G172" s="269"/>
      <c r="H172" s="270" t="s">
        <v>19</v>
      </c>
      <c r="I172" s="272"/>
      <c r="J172" s="269"/>
      <c r="K172" s="269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160</v>
      </c>
      <c r="AU172" s="277" t="s">
        <v>80</v>
      </c>
      <c r="AV172" s="15" t="s">
        <v>78</v>
      </c>
      <c r="AW172" s="15" t="s">
        <v>33</v>
      </c>
      <c r="AX172" s="15" t="s">
        <v>71</v>
      </c>
      <c r="AY172" s="277" t="s">
        <v>146</v>
      </c>
    </row>
    <row r="173" s="15" customFormat="1">
      <c r="A173" s="15"/>
      <c r="B173" s="268"/>
      <c r="C173" s="269"/>
      <c r="D173" s="228" t="s">
        <v>160</v>
      </c>
      <c r="E173" s="270" t="s">
        <v>19</v>
      </c>
      <c r="F173" s="271" t="s">
        <v>679</v>
      </c>
      <c r="G173" s="269"/>
      <c r="H173" s="270" t="s">
        <v>19</v>
      </c>
      <c r="I173" s="272"/>
      <c r="J173" s="269"/>
      <c r="K173" s="269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160</v>
      </c>
      <c r="AU173" s="277" t="s">
        <v>80</v>
      </c>
      <c r="AV173" s="15" t="s">
        <v>78</v>
      </c>
      <c r="AW173" s="15" t="s">
        <v>33</v>
      </c>
      <c r="AX173" s="15" t="s">
        <v>71</v>
      </c>
      <c r="AY173" s="277" t="s">
        <v>146</v>
      </c>
    </row>
    <row r="174" s="13" customFormat="1">
      <c r="A174" s="13"/>
      <c r="B174" s="235"/>
      <c r="C174" s="236"/>
      <c r="D174" s="228" t="s">
        <v>160</v>
      </c>
      <c r="E174" s="237" t="s">
        <v>19</v>
      </c>
      <c r="F174" s="238" t="s">
        <v>78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160</v>
      </c>
      <c r="AU174" s="245" t="s">
        <v>80</v>
      </c>
      <c r="AV174" s="13" t="s">
        <v>80</v>
      </c>
      <c r="AW174" s="13" t="s">
        <v>33</v>
      </c>
      <c r="AX174" s="13" t="s">
        <v>78</v>
      </c>
      <c r="AY174" s="245" t="s">
        <v>146</v>
      </c>
    </row>
    <row r="175" s="2" customFormat="1" ht="16.5" customHeight="1">
      <c r="A175" s="41"/>
      <c r="B175" s="42"/>
      <c r="C175" s="215" t="s">
        <v>147</v>
      </c>
      <c r="D175" s="215" t="s">
        <v>149</v>
      </c>
      <c r="E175" s="216" t="s">
        <v>708</v>
      </c>
      <c r="F175" s="217" t="s">
        <v>709</v>
      </c>
      <c r="G175" s="218" t="s">
        <v>241</v>
      </c>
      <c r="H175" s="219">
        <v>1</v>
      </c>
      <c r="I175" s="220"/>
      <c r="J175" s="221">
        <f>ROUND(I175*H175,2)</f>
        <v>0</v>
      </c>
      <c r="K175" s="217" t="s">
        <v>260</v>
      </c>
      <c r="L175" s="47"/>
      <c r="M175" s="222" t="s">
        <v>19</v>
      </c>
      <c r="N175" s="223" t="s">
        <v>42</v>
      </c>
      <c r="O175" s="87"/>
      <c r="P175" s="224">
        <f>O175*H175</f>
        <v>0</v>
      </c>
      <c r="Q175" s="224">
        <v>0.002</v>
      </c>
      <c r="R175" s="224">
        <f>Q175*H175</f>
        <v>0.002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242</v>
      </c>
      <c r="AT175" s="226" t="s">
        <v>149</v>
      </c>
      <c r="AU175" s="226" t="s">
        <v>80</v>
      </c>
      <c r="AY175" s="20" t="s">
        <v>146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78</v>
      </c>
      <c r="BK175" s="227">
        <f>ROUND(I175*H175,2)</f>
        <v>0</v>
      </c>
      <c r="BL175" s="20" t="s">
        <v>242</v>
      </c>
      <c r="BM175" s="226" t="s">
        <v>710</v>
      </c>
    </row>
    <row r="176" s="2" customFormat="1">
      <c r="A176" s="41"/>
      <c r="B176" s="42"/>
      <c r="C176" s="43"/>
      <c r="D176" s="228" t="s">
        <v>156</v>
      </c>
      <c r="E176" s="43"/>
      <c r="F176" s="229" t="s">
        <v>709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156</v>
      </c>
      <c r="AU176" s="20" t="s">
        <v>80</v>
      </c>
    </row>
    <row r="177" s="15" customFormat="1">
      <c r="A177" s="15"/>
      <c r="B177" s="268"/>
      <c r="C177" s="269"/>
      <c r="D177" s="228" t="s">
        <v>160</v>
      </c>
      <c r="E177" s="270" t="s">
        <v>19</v>
      </c>
      <c r="F177" s="271" t="s">
        <v>711</v>
      </c>
      <c r="G177" s="269"/>
      <c r="H177" s="270" t="s">
        <v>19</v>
      </c>
      <c r="I177" s="272"/>
      <c r="J177" s="269"/>
      <c r="K177" s="269"/>
      <c r="L177" s="273"/>
      <c r="M177" s="274"/>
      <c r="N177" s="275"/>
      <c r="O177" s="275"/>
      <c r="P177" s="275"/>
      <c r="Q177" s="275"/>
      <c r="R177" s="275"/>
      <c r="S177" s="275"/>
      <c r="T177" s="27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7" t="s">
        <v>160</v>
      </c>
      <c r="AU177" s="277" t="s">
        <v>80</v>
      </c>
      <c r="AV177" s="15" t="s">
        <v>78</v>
      </c>
      <c r="AW177" s="15" t="s">
        <v>33</v>
      </c>
      <c r="AX177" s="15" t="s">
        <v>71</v>
      </c>
      <c r="AY177" s="277" t="s">
        <v>146</v>
      </c>
    </row>
    <row r="178" s="15" customFormat="1">
      <c r="A178" s="15"/>
      <c r="B178" s="268"/>
      <c r="C178" s="269"/>
      <c r="D178" s="228" t="s">
        <v>160</v>
      </c>
      <c r="E178" s="270" t="s">
        <v>19</v>
      </c>
      <c r="F178" s="271" t="s">
        <v>712</v>
      </c>
      <c r="G178" s="269"/>
      <c r="H178" s="270" t="s">
        <v>19</v>
      </c>
      <c r="I178" s="272"/>
      <c r="J178" s="269"/>
      <c r="K178" s="269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160</v>
      </c>
      <c r="AU178" s="277" t="s">
        <v>80</v>
      </c>
      <c r="AV178" s="15" t="s">
        <v>78</v>
      </c>
      <c r="AW178" s="15" t="s">
        <v>33</v>
      </c>
      <c r="AX178" s="15" t="s">
        <v>71</v>
      </c>
      <c r="AY178" s="277" t="s">
        <v>146</v>
      </c>
    </row>
    <row r="179" s="15" customFormat="1">
      <c r="A179" s="15"/>
      <c r="B179" s="268"/>
      <c r="C179" s="269"/>
      <c r="D179" s="228" t="s">
        <v>160</v>
      </c>
      <c r="E179" s="270" t="s">
        <v>19</v>
      </c>
      <c r="F179" s="271" t="s">
        <v>713</v>
      </c>
      <c r="G179" s="269"/>
      <c r="H179" s="270" t="s">
        <v>19</v>
      </c>
      <c r="I179" s="272"/>
      <c r="J179" s="269"/>
      <c r="K179" s="269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160</v>
      </c>
      <c r="AU179" s="277" t="s">
        <v>80</v>
      </c>
      <c r="AV179" s="15" t="s">
        <v>78</v>
      </c>
      <c r="AW179" s="15" t="s">
        <v>33</v>
      </c>
      <c r="AX179" s="15" t="s">
        <v>71</v>
      </c>
      <c r="AY179" s="277" t="s">
        <v>146</v>
      </c>
    </row>
    <row r="180" s="15" customFormat="1">
      <c r="A180" s="15"/>
      <c r="B180" s="268"/>
      <c r="C180" s="269"/>
      <c r="D180" s="228" t="s">
        <v>160</v>
      </c>
      <c r="E180" s="270" t="s">
        <v>19</v>
      </c>
      <c r="F180" s="271" t="s">
        <v>714</v>
      </c>
      <c r="G180" s="269"/>
      <c r="H180" s="270" t="s">
        <v>19</v>
      </c>
      <c r="I180" s="272"/>
      <c r="J180" s="269"/>
      <c r="K180" s="269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160</v>
      </c>
      <c r="AU180" s="277" t="s">
        <v>80</v>
      </c>
      <c r="AV180" s="15" t="s">
        <v>78</v>
      </c>
      <c r="AW180" s="15" t="s">
        <v>33</v>
      </c>
      <c r="AX180" s="15" t="s">
        <v>71</v>
      </c>
      <c r="AY180" s="277" t="s">
        <v>146</v>
      </c>
    </row>
    <row r="181" s="15" customFormat="1">
      <c r="A181" s="15"/>
      <c r="B181" s="268"/>
      <c r="C181" s="269"/>
      <c r="D181" s="228" t="s">
        <v>160</v>
      </c>
      <c r="E181" s="270" t="s">
        <v>19</v>
      </c>
      <c r="F181" s="271" t="s">
        <v>715</v>
      </c>
      <c r="G181" s="269"/>
      <c r="H181" s="270" t="s">
        <v>19</v>
      </c>
      <c r="I181" s="272"/>
      <c r="J181" s="269"/>
      <c r="K181" s="269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160</v>
      </c>
      <c r="AU181" s="277" t="s">
        <v>80</v>
      </c>
      <c r="AV181" s="15" t="s">
        <v>78</v>
      </c>
      <c r="AW181" s="15" t="s">
        <v>33</v>
      </c>
      <c r="AX181" s="15" t="s">
        <v>71</v>
      </c>
      <c r="AY181" s="277" t="s">
        <v>146</v>
      </c>
    </row>
    <row r="182" s="15" customFormat="1">
      <c r="A182" s="15"/>
      <c r="B182" s="268"/>
      <c r="C182" s="269"/>
      <c r="D182" s="228" t="s">
        <v>160</v>
      </c>
      <c r="E182" s="270" t="s">
        <v>19</v>
      </c>
      <c r="F182" s="271" t="s">
        <v>716</v>
      </c>
      <c r="G182" s="269"/>
      <c r="H182" s="270" t="s">
        <v>19</v>
      </c>
      <c r="I182" s="272"/>
      <c r="J182" s="269"/>
      <c r="K182" s="269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160</v>
      </c>
      <c r="AU182" s="277" t="s">
        <v>80</v>
      </c>
      <c r="AV182" s="15" t="s">
        <v>78</v>
      </c>
      <c r="AW182" s="15" t="s">
        <v>33</v>
      </c>
      <c r="AX182" s="15" t="s">
        <v>71</v>
      </c>
      <c r="AY182" s="277" t="s">
        <v>146</v>
      </c>
    </row>
    <row r="183" s="15" customFormat="1">
      <c r="A183" s="15"/>
      <c r="B183" s="268"/>
      <c r="C183" s="269"/>
      <c r="D183" s="228" t="s">
        <v>160</v>
      </c>
      <c r="E183" s="270" t="s">
        <v>19</v>
      </c>
      <c r="F183" s="271" t="s">
        <v>717</v>
      </c>
      <c r="G183" s="269"/>
      <c r="H183" s="270" t="s">
        <v>19</v>
      </c>
      <c r="I183" s="272"/>
      <c r="J183" s="269"/>
      <c r="K183" s="269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160</v>
      </c>
      <c r="AU183" s="277" t="s">
        <v>80</v>
      </c>
      <c r="AV183" s="15" t="s">
        <v>78</v>
      </c>
      <c r="AW183" s="15" t="s">
        <v>33</v>
      </c>
      <c r="AX183" s="15" t="s">
        <v>71</v>
      </c>
      <c r="AY183" s="277" t="s">
        <v>146</v>
      </c>
    </row>
    <row r="184" s="15" customFormat="1">
      <c r="A184" s="15"/>
      <c r="B184" s="268"/>
      <c r="C184" s="269"/>
      <c r="D184" s="228" t="s">
        <v>160</v>
      </c>
      <c r="E184" s="270" t="s">
        <v>19</v>
      </c>
      <c r="F184" s="271" t="s">
        <v>718</v>
      </c>
      <c r="G184" s="269"/>
      <c r="H184" s="270" t="s">
        <v>19</v>
      </c>
      <c r="I184" s="272"/>
      <c r="J184" s="269"/>
      <c r="K184" s="269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160</v>
      </c>
      <c r="AU184" s="277" t="s">
        <v>80</v>
      </c>
      <c r="AV184" s="15" t="s">
        <v>78</v>
      </c>
      <c r="AW184" s="15" t="s">
        <v>33</v>
      </c>
      <c r="AX184" s="15" t="s">
        <v>71</v>
      </c>
      <c r="AY184" s="277" t="s">
        <v>146</v>
      </c>
    </row>
    <row r="185" s="15" customFormat="1">
      <c r="A185" s="15"/>
      <c r="B185" s="268"/>
      <c r="C185" s="269"/>
      <c r="D185" s="228" t="s">
        <v>160</v>
      </c>
      <c r="E185" s="270" t="s">
        <v>19</v>
      </c>
      <c r="F185" s="271" t="s">
        <v>719</v>
      </c>
      <c r="G185" s="269"/>
      <c r="H185" s="270" t="s">
        <v>19</v>
      </c>
      <c r="I185" s="272"/>
      <c r="J185" s="269"/>
      <c r="K185" s="269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160</v>
      </c>
      <c r="AU185" s="277" t="s">
        <v>80</v>
      </c>
      <c r="AV185" s="15" t="s">
        <v>78</v>
      </c>
      <c r="AW185" s="15" t="s">
        <v>33</v>
      </c>
      <c r="AX185" s="15" t="s">
        <v>71</v>
      </c>
      <c r="AY185" s="277" t="s">
        <v>146</v>
      </c>
    </row>
    <row r="186" s="15" customFormat="1">
      <c r="A186" s="15"/>
      <c r="B186" s="268"/>
      <c r="C186" s="269"/>
      <c r="D186" s="228" t="s">
        <v>160</v>
      </c>
      <c r="E186" s="270" t="s">
        <v>19</v>
      </c>
      <c r="F186" s="271" t="s">
        <v>720</v>
      </c>
      <c r="G186" s="269"/>
      <c r="H186" s="270" t="s">
        <v>19</v>
      </c>
      <c r="I186" s="272"/>
      <c r="J186" s="269"/>
      <c r="K186" s="269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160</v>
      </c>
      <c r="AU186" s="277" t="s">
        <v>80</v>
      </c>
      <c r="AV186" s="15" t="s">
        <v>78</v>
      </c>
      <c r="AW186" s="15" t="s">
        <v>33</v>
      </c>
      <c r="AX186" s="15" t="s">
        <v>71</v>
      </c>
      <c r="AY186" s="277" t="s">
        <v>146</v>
      </c>
    </row>
    <row r="187" s="15" customFormat="1">
      <c r="A187" s="15"/>
      <c r="B187" s="268"/>
      <c r="C187" s="269"/>
      <c r="D187" s="228" t="s">
        <v>160</v>
      </c>
      <c r="E187" s="270" t="s">
        <v>19</v>
      </c>
      <c r="F187" s="271" t="s">
        <v>721</v>
      </c>
      <c r="G187" s="269"/>
      <c r="H187" s="270" t="s">
        <v>19</v>
      </c>
      <c r="I187" s="272"/>
      <c r="J187" s="269"/>
      <c r="K187" s="269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160</v>
      </c>
      <c r="AU187" s="277" t="s">
        <v>80</v>
      </c>
      <c r="AV187" s="15" t="s">
        <v>78</v>
      </c>
      <c r="AW187" s="15" t="s">
        <v>33</v>
      </c>
      <c r="AX187" s="15" t="s">
        <v>71</v>
      </c>
      <c r="AY187" s="277" t="s">
        <v>146</v>
      </c>
    </row>
    <row r="188" s="15" customFormat="1">
      <c r="A188" s="15"/>
      <c r="B188" s="268"/>
      <c r="C188" s="269"/>
      <c r="D188" s="228" t="s">
        <v>160</v>
      </c>
      <c r="E188" s="270" t="s">
        <v>19</v>
      </c>
      <c r="F188" s="271" t="s">
        <v>722</v>
      </c>
      <c r="G188" s="269"/>
      <c r="H188" s="270" t="s">
        <v>19</v>
      </c>
      <c r="I188" s="272"/>
      <c r="J188" s="269"/>
      <c r="K188" s="269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160</v>
      </c>
      <c r="AU188" s="277" t="s">
        <v>80</v>
      </c>
      <c r="AV188" s="15" t="s">
        <v>78</v>
      </c>
      <c r="AW188" s="15" t="s">
        <v>33</v>
      </c>
      <c r="AX188" s="15" t="s">
        <v>71</v>
      </c>
      <c r="AY188" s="277" t="s">
        <v>146</v>
      </c>
    </row>
    <row r="189" s="15" customFormat="1">
      <c r="A189" s="15"/>
      <c r="B189" s="268"/>
      <c r="C189" s="269"/>
      <c r="D189" s="228" t="s">
        <v>160</v>
      </c>
      <c r="E189" s="270" t="s">
        <v>19</v>
      </c>
      <c r="F189" s="271" t="s">
        <v>723</v>
      </c>
      <c r="G189" s="269"/>
      <c r="H189" s="270" t="s">
        <v>19</v>
      </c>
      <c r="I189" s="272"/>
      <c r="J189" s="269"/>
      <c r="K189" s="269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160</v>
      </c>
      <c r="AU189" s="277" t="s">
        <v>80</v>
      </c>
      <c r="AV189" s="15" t="s">
        <v>78</v>
      </c>
      <c r="AW189" s="15" t="s">
        <v>33</v>
      </c>
      <c r="AX189" s="15" t="s">
        <v>71</v>
      </c>
      <c r="AY189" s="277" t="s">
        <v>146</v>
      </c>
    </row>
    <row r="190" s="15" customFormat="1">
      <c r="A190" s="15"/>
      <c r="B190" s="268"/>
      <c r="C190" s="269"/>
      <c r="D190" s="228" t="s">
        <v>160</v>
      </c>
      <c r="E190" s="270" t="s">
        <v>19</v>
      </c>
      <c r="F190" s="271" t="s">
        <v>649</v>
      </c>
      <c r="G190" s="269"/>
      <c r="H190" s="270" t="s">
        <v>19</v>
      </c>
      <c r="I190" s="272"/>
      <c r="J190" s="269"/>
      <c r="K190" s="269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160</v>
      </c>
      <c r="AU190" s="277" t="s">
        <v>80</v>
      </c>
      <c r="AV190" s="15" t="s">
        <v>78</v>
      </c>
      <c r="AW190" s="15" t="s">
        <v>33</v>
      </c>
      <c r="AX190" s="15" t="s">
        <v>71</v>
      </c>
      <c r="AY190" s="277" t="s">
        <v>146</v>
      </c>
    </row>
    <row r="191" s="15" customFormat="1">
      <c r="A191" s="15"/>
      <c r="B191" s="268"/>
      <c r="C191" s="269"/>
      <c r="D191" s="228" t="s">
        <v>160</v>
      </c>
      <c r="E191" s="270" t="s">
        <v>19</v>
      </c>
      <c r="F191" s="271" t="s">
        <v>724</v>
      </c>
      <c r="G191" s="269"/>
      <c r="H191" s="270" t="s">
        <v>19</v>
      </c>
      <c r="I191" s="272"/>
      <c r="J191" s="269"/>
      <c r="K191" s="269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160</v>
      </c>
      <c r="AU191" s="277" t="s">
        <v>80</v>
      </c>
      <c r="AV191" s="15" t="s">
        <v>78</v>
      </c>
      <c r="AW191" s="15" t="s">
        <v>33</v>
      </c>
      <c r="AX191" s="15" t="s">
        <v>71</v>
      </c>
      <c r="AY191" s="277" t="s">
        <v>146</v>
      </c>
    </row>
    <row r="192" s="15" customFormat="1">
      <c r="A192" s="15"/>
      <c r="B192" s="268"/>
      <c r="C192" s="269"/>
      <c r="D192" s="228" t="s">
        <v>160</v>
      </c>
      <c r="E192" s="270" t="s">
        <v>19</v>
      </c>
      <c r="F192" s="271" t="s">
        <v>725</v>
      </c>
      <c r="G192" s="269"/>
      <c r="H192" s="270" t="s">
        <v>19</v>
      </c>
      <c r="I192" s="272"/>
      <c r="J192" s="269"/>
      <c r="K192" s="269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160</v>
      </c>
      <c r="AU192" s="277" t="s">
        <v>80</v>
      </c>
      <c r="AV192" s="15" t="s">
        <v>78</v>
      </c>
      <c r="AW192" s="15" t="s">
        <v>33</v>
      </c>
      <c r="AX192" s="15" t="s">
        <v>71</v>
      </c>
      <c r="AY192" s="277" t="s">
        <v>146</v>
      </c>
    </row>
    <row r="193" s="15" customFormat="1">
      <c r="A193" s="15"/>
      <c r="B193" s="268"/>
      <c r="C193" s="269"/>
      <c r="D193" s="228" t="s">
        <v>160</v>
      </c>
      <c r="E193" s="270" t="s">
        <v>19</v>
      </c>
      <c r="F193" s="271" t="s">
        <v>726</v>
      </c>
      <c r="G193" s="269"/>
      <c r="H193" s="270" t="s">
        <v>19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160</v>
      </c>
      <c r="AU193" s="277" t="s">
        <v>80</v>
      </c>
      <c r="AV193" s="15" t="s">
        <v>78</v>
      </c>
      <c r="AW193" s="15" t="s">
        <v>33</v>
      </c>
      <c r="AX193" s="15" t="s">
        <v>71</v>
      </c>
      <c r="AY193" s="277" t="s">
        <v>146</v>
      </c>
    </row>
    <row r="194" s="13" customFormat="1">
      <c r="A194" s="13"/>
      <c r="B194" s="235"/>
      <c r="C194" s="236"/>
      <c r="D194" s="228" t="s">
        <v>160</v>
      </c>
      <c r="E194" s="237" t="s">
        <v>19</v>
      </c>
      <c r="F194" s="238" t="s">
        <v>78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160</v>
      </c>
      <c r="AU194" s="245" t="s">
        <v>80</v>
      </c>
      <c r="AV194" s="13" t="s">
        <v>80</v>
      </c>
      <c r="AW194" s="13" t="s">
        <v>33</v>
      </c>
      <c r="AX194" s="13" t="s">
        <v>78</v>
      </c>
      <c r="AY194" s="245" t="s">
        <v>146</v>
      </c>
    </row>
    <row r="195" s="2" customFormat="1" ht="16.5" customHeight="1">
      <c r="A195" s="41"/>
      <c r="B195" s="42"/>
      <c r="C195" s="215" t="s">
        <v>195</v>
      </c>
      <c r="D195" s="215" t="s">
        <v>149</v>
      </c>
      <c r="E195" s="216" t="s">
        <v>727</v>
      </c>
      <c r="F195" s="217" t="s">
        <v>728</v>
      </c>
      <c r="G195" s="218" t="s">
        <v>241</v>
      </c>
      <c r="H195" s="219">
        <v>1</v>
      </c>
      <c r="I195" s="220"/>
      <c r="J195" s="221">
        <f>ROUND(I195*H195,2)</f>
        <v>0</v>
      </c>
      <c r="K195" s="217" t="s">
        <v>260</v>
      </c>
      <c r="L195" s="47"/>
      <c r="M195" s="222" t="s">
        <v>19</v>
      </c>
      <c r="N195" s="223" t="s">
        <v>42</v>
      </c>
      <c r="O195" s="87"/>
      <c r="P195" s="224">
        <f>O195*H195</f>
        <v>0</v>
      </c>
      <c r="Q195" s="224">
        <v>0.002</v>
      </c>
      <c r="R195" s="224">
        <f>Q195*H195</f>
        <v>0.002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242</v>
      </c>
      <c r="AT195" s="226" t="s">
        <v>149</v>
      </c>
      <c r="AU195" s="226" t="s">
        <v>80</v>
      </c>
      <c r="AY195" s="20" t="s">
        <v>146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78</v>
      </c>
      <c r="BK195" s="227">
        <f>ROUND(I195*H195,2)</f>
        <v>0</v>
      </c>
      <c r="BL195" s="20" t="s">
        <v>242</v>
      </c>
      <c r="BM195" s="226" t="s">
        <v>729</v>
      </c>
    </row>
    <row r="196" s="2" customFormat="1">
      <c r="A196" s="41"/>
      <c r="B196" s="42"/>
      <c r="C196" s="43"/>
      <c r="D196" s="228" t="s">
        <v>156</v>
      </c>
      <c r="E196" s="43"/>
      <c r="F196" s="229" t="s">
        <v>728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156</v>
      </c>
      <c r="AU196" s="20" t="s">
        <v>80</v>
      </c>
    </row>
    <row r="197" s="15" customFormat="1">
      <c r="A197" s="15"/>
      <c r="B197" s="268"/>
      <c r="C197" s="269"/>
      <c r="D197" s="228" t="s">
        <v>160</v>
      </c>
      <c r="E197" s="270" t="s">
        <v>19</v>
      </c>
      <c r="F197" s="271" t="s">
        <v>730</v>
      </c>
      <c r="G197" s="269"/>
      <c r="H197" s="270" t="s">
        <v>19</v>
      </c>
      <c r="I197" s="272"/>
      <c r="J197" s="269"/>
      <c r="K197" s="269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160</v>
      </c>
      <c r="AU197" s="277" t="s">
        <v>80</v>
      </c>
      <c r="AV197" s="15" t="s">
        <v>78</v>
      </c>
      <c r="AW197" s="15" t="s">
        <v>33</v>
      </c>
      <c r="AX197" s="15" t="s">
        <v>71</v>
      </c>
      <c r="AY197" s="277" t="s">
        <v>146</v>
      </c>
    </row>
    <row r="198" s="15" customFormat="1">
      <c r="A198" s="15"/>
      <c r="B198" s="268"/>
      <c r="C198" s="269"/>
      <c r="D198" s="228" t="s">
        <v>160</v>
      </c>
      <c r="E198" s="270" t="s">
        <v>19</v>
      </c>
      <c r="F198" s="271" t="s">
        <v>731</v>
      </c>
      <c r="G198" s="269"/>
      <c r="H198" s="270" t="s">
        <v>19</v>
      </c>
      <c r="I198" s="272"/>
      <c r="J198" s="269"/>
      <c r="K198" s="269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160</v>
      </c>
      <c r="AU198" s="277" t="s">
        <v>80</v>
      </c>
      <c r="AV198" s="15" t="s">
        <v>78</v>
      </c>
      <c r="AW198" s="15" t="s">
        <v>33</v>
      </c>
      <c r="AX198" s="15" t="s">
        <v>71</v>
      </c>
      <c r="AY198" s="277" t="s">
        <v>146</v>
      </c>
    </row>
    <row r="199" s="15" customFormat="1">
      <c r="A199" s="15"/>
      <c r="B199" s="268"/>
      <c r="C199" s="269"/>
      <c r="D199" s="228" t="s">
        <v>160</v>
      </c>
      <c r="E199" s="270" t="s">
        <v>19</v>
      </c>
      <c r="F199" s="271" t="s">
        <v>732</v>
      </c>
      <c r="G199" s="269"/>
      <c r="H199" s="270" t="s">
        <v>19</v>
      </c>
      <c r="I199" s="272"/>
      <c r="J199" s="269"/>
      <c r="K199" s="269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160</v>
      </c>
      <c r="AU199" s="277" t="s">
        <v>80</v>
      </c>
      <c r="AV199" s="15" t="s">
        <v>78</v>
      </c>
      <c r="AW199" s="15" t="s">
        <v>33</v>
      </c>
      <c r="AX199" s="15" t="s">
        <v>71</v>
      </c>
      <c r="AY199" s="277" t="s">
        <v>146</v>
      </c>
    </row>
    <row r="200" s="15" customFormat="1">
      <c r="A200" s="15"/>
      <c r="B200" s="268"/>
      <c r="C200" s="269"/>
      <c r="D200" s="228" t="s">
        <v>160</v>
      </c>
      <c r="E200" s="270" t="s">
        <v>19</v>
      </c>
      <c r="F200" s="271" t="s">
        <v>733</v>
      </c>
      <c r="G200" s="269"/>
      <c r="H200" s="270" t="s">
        <v>19</v>
      </c>
      <c r="I200" s="272"/>
      <c r="J200" s="269"/>
      <c r="K200" s="269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160</v>
      </c>
      <c r="AU200" s="277" t="s">
        <v>80</v>
      </c>
      <c r="AV200" s="15" t="s">
        <v>78</v>
      </c>
      <c r="AW200" s="15" t="s">
        <v>33</v>
      </c>
      <c r="AX200" s="15" t="s">
        <v>71</v>
      </c>
      <c r="AY200" s="277" t="s">
        <v>146</v>
      </c>
    </row>
    <row r="201" s="15" customFormat="1">
      <c r="A201" s="15"/>
      <c r="B201" s="268"/>
      <c r="C201" s="269"/>
      <c r="D201" s="228" t="s">
        <v>160</v>
      </c>
      <c r="E201" s="270" t="s">
        <v>19</v>
      </c>
      <c r="F201" s="271" t="s">
        <v>734</v>
      </c>
      <c r="G201" s="269"/>
      <c r="H201" s="270" t="s">
        <v>19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160</v>
      </c>
      <c r="AU201" s="277" t="s">
        <v>80</v>
      </c>
      <c r="AV201" s="15" t="s">
        <v>78</v>
      </c>
      <c r="AW201" s="15" t="s">
        <v>33</v>
      </c>
      <c r="AX201" s="15" t="s">
        <v>71</v>
      </c>
      <c r="AY201" s="277" t="s">
        <v>146</v>
      </c>
    </row>
    <row r="202" s="15" customFormat="1">
      <c r="A202" s="15"/>
      <c r="B202" s="268"/>
      <c r="C202" s="269"/>
      <c r="D202" s="228" t="s">
        <v>160</v>
      </c>
      <c r="E202" s="270" t="s">
        <v>19</v>
      </c>
      <c r="F202" s="271" t="s">
        <v>735</v>
      </c>
      <c r="G202" s="269"/>
      <c r="H202" s="270" t="s">
        <v>19</v>
      </c>
      <c r="I202" s="272"/>
      <c r="J202" s="269"/>
      <c r="K202" s="269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160</v>
      </c>
      <c r="AU202" s="277" t="s">
        <v>80</v>
      </c>
      <c r="AV202" s="15" t="s">
        <v>78</v>
      </c>
      <c r="AW202" s="15" t="s">
        <v>33</v>
      </c>
      <c r="AX202" s="15" t="s">
        <v>71</v>
      </c>
      <c r="AY202" s="277" t="s">
        <v>146</v>
      </c>
    </row>
    <row r="203" s="15" customFormat="1">
      <c r="A203" s="15"/>
      <c r="B203" s="268"/>
      <c r="C203" s="269"/>
      <c r="D203" s="228" t="s">
        <v>160</v>
      </c>
      <c r="E203" s="270" t="s">
        <v>19</v>
      </c>
      <c r="F203" s="271" t="s">
        <v>736</v>
      </c>
      <c r="G203" s="269"/>
      <c r="H203" s="270" t="s">
        <v>19</v>
      </c>
      <c r="I203" s="272"/>
      <c r="J203" s="269"/>
      <c r="K203" s="269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160</v>
      </c>
      <c r="AU203" s="277" t="s">
        <v>80</v>
      </c>
      <c r="AV203" s="15" t="s">
        <v>78</v>
      </c>
      <c r="AW203" s="15" t="s">
        <v>33</v>
      </c>
      <c r="AX203" s="15" t="s">
        <v>71</v>
      </c>
      <c r="AY203" s="277" t="s">
        <v>146</v>
      </c>
    </row>
    <row r="204" s="15" customFormat="1">
      <c r="A204" s="15"/>
      <c r="B204" s="268"/>
      <c r="C204" s="269"/>
      <c r="D204" s="228" t="s">
        <v>160</v>
      </c>
      <c r="E204" s="270" t="s">
        <v>19</v>
      </c>
      <c r="F204" s="271" t="s">
        <v>737</v>
      </c>
      <c r="G204" s="269"/>
      <c r="H204" s="270" t="s">
        <v>19</v>
      </c>
      <c r="I204" s="272"/>
      <c r="J204" s="269"/>
      <c r="K204" s="269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160</v>
      </c>
      <c r="AU204" s="277" t="s">
        <v>80</v>
      </c>
      <c r="AV204" s="15" t="s">
        <v>78</v>
      </c>
      <c r="AW204" s="15" t="s">
        <v>33</v>
      </c>
      <c r="AX204" s="15" t="s">
        <v>71</v>
      </c>
      <c r="AY204" s="277" t="s">
        <v>146</v>
      </c>
    </row>
    <row r="205" s="15" customFormat="1">
      <c r="A205" s="15"/>
      <c r="B205" s="268"/>
      <c r="C205" s="269"/>
      <c r="D205" s="228" t="s">
        <v>160</v>
      </c>
      <c r="E205" s="270" t="s">
        <v>19</v>
      </c>
      <c r="F205" s="271" t="s">
        <v>738</v>
      </c>
      <c r="G205" s="269"/>
      <c r="H205" s="270" t="s">
        <v>19</v>
      </c>
      <c r="I205" s="272"/>
      <c r="J205" s="269"/>
      <c r="K205" s="269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160</v>
      </c>
      <c r="AU205" s="277" t="s">
        <v>80</v>
      </c>
      <c r="AV205" s="15" t="s">
        <v>78</v>
      </c>
      <c r="AW205" s="15" t="s">
        <v>33</v>
      </c>
      <c r="AX205" s="15" t="s">
        <v>71</v>
      </c>
      <c r="AY205" s="277" t="s">
        <v>146</v>
      </c>
    </row>
    <row r="206" s="15" customFormat="1">
      <c r="A206" s="15"/>
      <c r="B206" s="268"/>
      <c r="C206" s="269"/>
      <c r="D206" s="228" t="s">
        <v>160</v>
      </c>
      <c r="E206" s="270" t="s">
        <v>19</v>
      </c>
      <c r="F206" s="271" t="s">
        <v>739</v>
      </c>
      <c r="G206" s="269"/>
      <c r="H206" s="270" t="s">
        <v>19</v>
      </c>
      <c r="I206" s="272"/>
      <c r="J206" s="269"/>
      <c r="K206" s="269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160</v>
      </c>
      <c r="AU206" s="277" t="s">
        <v>80</v>
      </c>
      <c r="AV206" s="15" t="s">
        <v>78</v>
      </c>
      <c r="AW206" s="15" t="s">
        <v>33</v>
      </c>
      <c r="AX206" s="15" t="s">
        <v>71</v>
      </c>
      <c r="AY206" s="277" t="s">
        <v>146</v>
      </c>
    </row>
    <row r="207" s="13" customFormat="1">
      <c r="A207" s="13"/>
      <c r="B207" s="235"/>
      <c r="C207" s="236"/>
      <c r="D207" s="228" t="s">
        <v>160</v>
      </c>
      <c r="E207" s="237" t="s">
        <v>19</v>
      </c>
      <c r="F207" s="238" t="s">
        <v>78</v>
      </c>
      <c r="G207" s="236"/>
      <c r="H207" s="239">
        <v>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160</v>
      </c>
      <c r="AU207" s="245" t="s">
        <v>80</v>
      </c>
      <c r="AV207" s="13" t="s">
        <v>80</v>
      </c>
      <c r="AW207" s="13" t="s">
        <v>33</v>
      </c>
      <c r="AX207" s="13" t="s">
        <v>78</v>
      </c>
      <c r="AY207" s="245" t="s">
        <v>146</v>
      </c>
    </row>
    <row r="208" s="2" customFormat="1" ht="16.5" customHeight="1">
      <c r="A208" s="41"/>
      <c r="B208" s="42"/>
      <c r="C208" s="215" t="s">
        <v>202</v>
      </c>
      <c r="D208" s="215" t="s">
        <v>149</v>
      </c>
      <c r="E208" s="216" t="s">
        <v>740</v>
      </c>
      <c r="F208" s="217" t="s">
        <v>741</v>
      </c>
      <c r="G208" s="218" t="s">
        <v>241</v>
      </c>
      <c r="H208" s="219">
        <v>1</v>
      </c>
      <c r="I208" s="220"/>
      <c r="J208" s="221">
        <f>ROUND(I208*H208,2)</f>
        <v>0</v>
      </c>
      <c r="K208" s="217" t="s">
        <v>260</v>
      </c>
      <c r="L208" s="47"/>
      <c r="M208" s="222" t="s">
        <v>19</v>
      </c>
      <c r="N208" s="223" t="s">
        <v>42</v>
      </c>
      <c r="O208" s="87"/>
      <c r="P208" s="224">
        <f>O208*H208</f>
        <v>0</v>
      </c>
      <c r="Q208" s="224">
        <v>0.002</v>
      </c>
      <c r="R208" s="224">
        <f>Q208*H208</f>
        <v>0.002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242</v>
      </c>
      <c r="AT208" s="226" t="s">
        <v>149</v>
      </c>
      <c r="AU208" s="226" t="s">
        <v>80</v>
      </c>
      <c r="AY208" s="20" t="s">
        <v>146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78</v>
      </c>
      <c r="BK208" s="227">
        <f>ROUND(I208*H208,2)</f>
        <v>0</v>
      </c>
      <c r="BL208" s="20" t="s">
        <v>242</v>
      </c>
      <c r="BM208" s="226" t="s">
        <v>742</v>
      </c>
    </row>
    <row r="209" s="2" customFormat="1">
      <c r="A209" s="41"/>
      <c r="B209" s="42"/>
      <c r="C209" s="43"/>
      <c r="D209" s="228" t="s">
        <v>156</v>
      </c>
      <c r="E209" s="43"/>
      <c r="F209" s="229" t="s">
        <v>741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156</v>
      </c>
      <c r="AU209" s="20" t="s">
        <v>80</v>
      </c>
    </row>
    <row r="210" s="15" customFormat="1">
      <c r="A210" s="15"/>
      <c r="B210" s="268"/>
      <c r="C210" s="269"/>
      <c r="D210" s="228" t="s">
        <v>160</v>
      </c>
      <c r="E210" s="270" t="s">
        <v>19</v>
      </c>
      <c r="F210" s="271" t="s">
        <v>743</v>
      </c>
      <c r="G210" s="269"/>
      <c r="H210" s="270" t="s">
        <v>19</v>
      </c>
      <c r="I210" s="272"/>
      <c r="J210" s="269"/>
      <c r="K210" s="269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160</v>
      </c>
      <c r="AU210" s="277" t="s">
        <v>80</v>
      </c>
      <c r="AV210" s="15" t="s">
        <v>78</v>
      </c>
      <c r="AW210" s="15" t="s">
        <v>33</v>
      </c>
      <c r="AX210" s="15" t="s">
        <v>71</v>
      </c>
      <c r="AY210" s="277" t="s">
        <v>146</v>
      </c>
    </row>
    <row r="211" s="15" customFormat="1">
      <c r="A211" s="15"/>
      <c r="B211" s="268"/>
      <c r="C211" s="269"/>
      <c r="D211" s="228" t="s">
        <v>160</v>
      </c>
      <c r="E211" s="270" t="s">
        <v>19</v>
      </c>
      <c r="F211" s="271" t="s">
        <v>744</v>
      </c>
      <c r="G211" s="269"/>
      <c r="H211" s="270" t="s">
        <v>19</v>
      </c>
      <c r="I211" s="272"/>
      <c r="J211" s="269"/>
      <c r="K211" s="269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160</v>
      </c>
      <c r="AU211" s="277" t="s">
        <v>80</v>
      </c>
      <c r="AV211" s="15" t="s">
        <v>78</v>
      </c>
      <c r="AW211" s="15" t="s">
        <v>33</v>
      </c>
      <c r="AX211" s="15" t="s">
        <v>71</v>
      </c>
      <c r="AY211" s="277" t="s">
        <v>146</v>
      </c>
    </row>
    <row r="212" s="15" customFormat="1">
      <c r="A212" s="15"/>
      <c r="B212" s="268"/>
      <c r="C212" s="269"/>
      <c r="D212" s="228" t="s">
        <v>160</v>
      </c>
      <c r="E212" s="270" t="s">
        <v>19</v>
      </c>
      <c r="F212" s="271" t="s">
        <v>745</v>
      </c>
      <c r="G212" s="269"/>
      <c r="H212" s="270" t="s">
        <v>19</v>
      </c>
      <c r="I212" s="272"/>
      <c r="J212" s="269"/>
      <c r="K212" s="269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160</v>
      </c>
      <c r="AU212" s="277" t="s">
        <v>80</v>
      </c>
      <c r="AV212" s="15" t="s">
        <v>78</v>
      </c>
      <c r="AW212" s="15" t="s">
        <v>33</v>
      </c>
      <c r="AX212" s="15" t="s">
        <v>71</v>
      </c>
      <c r="AY212" s="277" t="s">
        <v>146</v>
      </c>
    </row>
    <row r="213" s="15" customFormat="1">
      <c r="A213" s="15"/>
      <c r="B213" s="268"/>
      <c r="C213" s="269"/>
      <c r="D213" s="228" t="s">
        <v>160</v>
      </c>
      <c r="E213" s="270" t="s">
        <v>19</v>
      </c>
      <c r="F213" s="271" t="s">
        <v>746</v>
      </c>
      <c r="G213" s="269"/>
      <c r="H213" s="270" t="s">
        <v>19</v>
      </c>
      <c r="I213" s="272"/>
      <c r="J213" s="269"/>
      <c r="K213" s="269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160</v>
      </c>
      <c r="AU213" s="277" t="s">
        <v>80</v>
      </c>
      <c r="AV213" s="15" t="s">
        <v>78</v>
      </c>
      <c r="AW213" s="15" t="s">
        <v>33</v>
      </c>
      <c r="AX213" s="15" t="s">
        <v>71</v>
      </c>
      <c r="AY213" s="277" t="s">
        <v>146</v>
      </c>
    </row>
    <row r="214" s="15" customFormat="1">
      <c r="A214" s="15"/>
      <c r="B214" s="268"/>
      <c r="C214" s="269"/>
      <c r="D214" s="228" t="s">
        <v>160</v>
      </c>
      <c r="E214" s="270" t="s">
        <v>19</v>
      </c>
      <c r="F214" s="271" t="s">
        <v>747</v>
      </c>
      <c r="G214" s="269"/>
      <c r="H214" s="270" t="s">
        <v>19</v>
      </c>
      <c r="I214" s="272"/>
      <c r="J214" s="269"/>
      <c r="K214" s="269"/>
      <c r="L214" s="273"/>
      <c r="M214" s="274"/>
      <c r="N214" s="275"/>
      <c r="O214" s="275"/>
      <c r="P214" s="275"/>
      <c r="Q214" s="275"/>
      <c r="R214" s="275"/>
      <c r="S214" s="275"/>
      <c r="T214" s="27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7" t="s">
        <v>160</v>
      </c>
      <c r="AU214" s="277" t="s">
        <v>80</v>
      </c>
      <c r="AV214" s="15" t="s">
        <v>78</v>
      </c>
      <c r="AW214" s="15" t="s">
        <v>33</v>
      </c>
      <c r="AX214" s="15" t="s">
        <v>71</v>
      </c>
      <c r="AY214" s="277" t="s">
        <v>146</v>
      </c>
    </row>
    <row r="215" s="15" customFormat="1">
      <c r="A215" s="15"/>
      <c r="B215" s="268"/>
      <c r="C215" s="269"/>
      <c r="D215" s="228" t="s">
        <v>160</v>
      </c>
      <c r="E215" s="270" t="s">
        <v>19</v>
      </c>
      <c r="F215" s="271" t="s">
        <v>748</v>
      </c>
      <c r="G215" s="269"/>
      <c r="H215" s="270" t="s">
        <v>19</v>
      </c>
      <c r="I215" s="272"/>
      <c r="J215" s="269"/>
      <c r="K215" s="269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160</v>
      </c>
      <c r="AU215" s="277" t="s">
        <v>80</v>
      </c>
      <c r="AV215" s="15" t="s">
        <v>78</v>
      </c>
      <c r="AW215" s="15" t="s">
        <v>33</v>
      </c>
      <c r="AX215" s="15" t="s">
        <v>71</v>
      </c>
      <c r="AY215" s="277" t="s">
        <v>146</v>
      </c>
    </row>
    <row r="216" s="15" customFormat="1">
      <c r="A216" s="15"/>
      <c r="B216" s="268"/>
      <c r="C216" s="269"/>
      <c r="D216" s="228" t="s">
        <v>160</v>
      </c>
      <c r="E216" s="270" t="s">
        <v>19</v>
      </c>
      <c r="F216" s="271" t="s">
        <v>749</v>
      </c>
      <c r="G216" s="269"/>
      <c r="H216" s="270" t="s">
        <v>19</v>
      </c>
      <c r="I216" s="272"/>
      <c r="J216" s="269"/>
      <c r="K216" s="269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160</v>
      </c>
      <c r="AU216" s="277" t="s">
        <v>80</v>
      </c>
      <c r="AV216" s="15" t="s">
        <v>78</v>
      </c>
      <c r="AW216" s="15" t="s">
        <v>33</v>
      </c>
      <c r="AX216" s="15" t="s">
        <v>71</v>
      </c>
      <c r="AY216" s="277" t="s">
        <v>146</v>
      </c>
    </row>
    <row r="217" s="13" customFormat="1">
      <c r="A217" s="13"/>
      <c r="B217" s="235"/>
      <c r="C217" s="236"/>
      <c r="D217" s="228" t="s">
        <v>160</v>
      </c>
      <c r="E217" s="237" t="s">
        <v>19</v>
      </c>
      <c r="F217" s="238" t="s">
        <v>78</v>
      </c>
      <c r="G217" s="236"/>
      <c r="H217" s="239">
        <v>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160</v>
      </c>
      <c r="AU217" s="245" t="s">
        <v>80</v>
      </c>
      <c r="AV217" s="13" t="s">
        <v>80</v>
      </c>
      <c r="AW217" s="13" t="s">
        <v>33</v>
      </c>
      <c r="AX217" s="13" t="s">
        <v>78</v>
      </c>
      <c r="AY217" s="245" t="s">
        <v>146</v>
      </c>
    </row>
    <row r="218" s="2" customFormat="1" ht="16.5" customHeight="1">
      <c r="A218" s="41"/>
      <c r="B218" s="42"/>
      <c r="C218" s="215" t="s">
        <v>180</v>
      </c>
      <c r="D218" s="215" t="s">
        <v>149</v>
      </c>
      <c r="E218" s="216" t="s">
        <v>750</v>
      </c>
      <c r="F218" s="217" t="s">
        <v>751</v>
      </c>
      <c r="G218" s="218" t="s">
        <v>241</v>
      </c>
      <c r="H218" s="219">
        <v>1</v>
      </c>
      <c r="I218" s="220"/>
      <c r="J218" s="221">
        <f>ROUND(I218*H218,2)</f>
        <v>0</v>
      </c>
      <c r="K218" s="217" t="s">
        <v>260</v>
      </c>
      <c r="L218" s="47"/>
      <c r="M218" s="222" t="s">
        <v>19</v>
      </c>
      <c r="N218" s="223" t="s">
        <v>42</v>
      </c>
      <c r="O218" s="87"/>
      <c r="P218" s="224">
        <f>O218*H218</f>
        <v>0</v>
      </c>
      <c r="Q218" s="224">
        <v>4.0000000000000003E-05</v>
      </c>
      <c r="R218" s="224">
        <f>Q218*H218</f>
        <v>4.0000000000000003E-05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242</v>
      </c>
      <c r="AT218" s="226" t="s">
        <v>149</v>
      </c>
      <c r="AU218" s="226" t="s">
        <v>80</v>
      </c>
      <c r="AY218" s="20" t="s">
        <v>146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78</v>
      </c>
      <c r="BK218" s="227">
        <f>ROUND(I218*H218,2)</f>
        <v>0</v>
      </c>
      <c r="BL218" s="20" t="s">
        <v>242</v>
      </c>
      <c r="BM218" s="226" t="s">
        <v>752</v>
      </c>
    </row>
    <row r="219" s="2" customFormat="1">
      <c r="A219" s="41"/>
      <c r="B219" s="42"/>
      <c r="C219" s="43"/>
      <c r="D219" s="228" t="s">
        <v>156</v>
      </c>
      <c r="E219" s="43"/>
      <c r="F219" s="229" t="s">
        <v>751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156</v>
      </c>
      <c r="AU219" s="20" t="s">
        <v>80</v>
      </c>
    </row>
    <row r="220" s="15" customFormat="1">
      <c r="A220" s="15"/>
      <c r="B220" s="268"/>
      <c r="C220" s="269"/>
      <c r="D220" s="228" t="s">
        <v>160</v>
      </c>
      <c r="E220" s="270" t="s">
        <v>19</v>
      </c>
      <c r="F220" s="271" t="s">
        <v>753</v>
      </c>
      <c r="G220" s="269"/>
      <c r="H220" s="270" t="s">
        <v>19</v>
      </c>
      <c r="I220" s="272"/>
      <c r="J220" s="269"/>
      <c r="K220" s="269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160</v>
      </c>
      <c r="AU220" s="277" t="s">
        <v>80</v>
      </c>
      <c r="AV220" s="15" t="s">
        <v>78</v>
      </c>
      <c r="AW220" s="15" t="s">
        <v>33</v>
      </c>
      <c r="AX220" s="15" t="s">
        <v>71</v>
      </c>
      <c r="AY220" s="277" t="s">
        <v>146</v>
      </c>
    </row>
    <row r="221" s="15" customFormat="1">
      <c r="A221" s="15"/>
      <c r="B221" s="268"/>
      <c r="C221" s="269"/>
      <c r="D221" s="228" t="s">
        <v>160</v>
      </c>
      <c r="E221" s="270" t="s">
        <v>19</v>
      </c>
      <c r="F221" s="271" t="s">
        <v>754</v>
      </c>
      <c r="G221" s="269"/>
      <c r="H221" s="270" t="s">
        <v>19</v>
      </c>
      <c r="I221" s="272"/>
      <c r="J221" s="269"/>
      <c r="K221" s="269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160</v>
      </c>
      <c r="AU221" s="277" t="s">
        <v>80</v>
      </c>
      <c r="AV221" s="15" t="s">
        <v>78</v>
      </c>
      <c r="AW221" s="15" t="s">
        <v>33</v>
      </c>
      <c r="AX221" s="15" t="s">
        <v>71</v>
      </c>
      <c r="AY221" s="277" t="s">
        <v>146</v>
      </c>
    </row>
    <row r="222" s="15" customFormat="1">
      <c r="A222" s="15"/>
      <c r="B222" s="268"/>
      <c r="C222" s="269"/>
      <c r="D222" s="228" t="s">
        <v>160</v>
      </c>
      <c r="E222" s="270" t="s">
        <v>19</v>
      </c>
      <c r="F222" s="271" t="s">
        <v>755</v>
      </c>
      <c r="G222" s="269"/>
      <c r="H222" s="270" t="s">
        <v>19</v>
      </c>
      <c r="I222" s="272"/>
      <c r="J222" s="269"/>
      <c r="K222" s="269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160</v>
      </c>
      <c r="AU222" s="277" t="s">
        <v>80</v>
      </c>
      <c r="AV222" s="15" t="s">
        <v>78</v>
      </c>
      <c r="AW222" s="15" t="s">
        <v>33</v>
      </c>
      <c r="AX222" s="15" t="s">
        <v>71</v>
      </c>
      <c r="AY222" s="277" t="s">
        <v>146</v>
      </c>
    </row>
    <row r="223" s="15" customFormat="1">
      <c r="A223" s="15"/>
      <c r="B223" s="268"/>
      <c r="C223" s="269"/>
      <c r="D223" s="228" t="s">
        <v>160</v>
      </c>
      <c r="E223" s="270" t="s">
        <v>19</v>
      </c>
      <c r="F223" s="271" t="s">
        <v>756</v>
      </c>
      <c r="G223" s="269"/>
      <c r="H223" s="270" t="s">
        <v>19</v>
      </c>
      <c r="I223" s="272"/>
      <c r="J223" s="269"/>
      <c r="K223" s="269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160</v>
      </c>
      <c r="AU223" s="277" t="s">
        <v>80</v>
      </c>
      <c r="AV223" s="15" t="s">
        <v>78</v>
      </c>
      <c r="AW223" s="15" t="s">
        <v>33</v>
      </c>
      <c r="AX223" s="15" t="s">
        <v>71</v>
      </c>
      <c r="AY223" s="277" t="s">
        <v>146</v>
      </c>
    </row>
    <row r="224" s="15" customFormat="1">
      <c r="A224" s="15"/>
      <c r="B224" s="268"/>
      <c r="C224" s="269"/>
      <c r="D224" s="228" t="s">
        <v>160</v>
      </c>
      <c r="E224" s="270" t="s">
        <v>19</v>
      </c>
      <c r="F224" s="271" t="s">
        <v>757</v>
      </c>
      <c r="G224" s="269"/>
      <c r="H224" s="270" t="s">
        <v>19</v>
      </c>
      <c r="I224" s="272"/>
      <c r="J224" s="269"/>
      <c r="K224" s="269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160</v>
      </c>
      <c r="AU224" s="277" t="s">
        <v>80</v>
      </c>
      <c r="AV224" s="15" t="s">
        <v>78</v>
      </c>
      <c r="AW224" s="15" t="s">
        <v>33</v>
      </c>
      <c r="AX224" s="15" t="s">
        <v>71</v>
      </c>
      <c r="AY224" s="277" t="s">
        <v>146</v>
      </c>
    </row>
    <row r="225" s="15" customFormat="1">
      <c r="A225" s="15"/>
      <c r="B225" s="268"/>
      <c r="C225" s="269"/>
      <c r="D225" s="228" t="s">
        <v>160</v>
      </c>
      <c r="E225" s="270" t="s">
        <v>19</v>
      </c>
      <c r="F225" s="271" t="s">
        <v>758</v>
      </c>
      <c r="G225" s="269"/>
      <c r="H225" s="270" t="s">
        <v>19</v>
      </c>
      <c r="I225" s="272"/>
      <c r="J225" s="269"/>
      <c r="K225" s="269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160</v>
      </c>
      <c r="AU225" s="277" t="s">
        <v>80</v>
      </c>
      <c r="AV225" s="15" t="s">
        <v>78</v>
      </c>
      <c r="AW225" s="15" t="s">
        <v>33</v>
      </c>
      <c r="AX225" s="15" t="s">
        <v>71</v>
      </c>
      <c r="AY225" s="277" t="s">
        <v>146</v>
      </c>
    </row>
    <row r="226" s="15" customFormat="1">
      <c r="A226" s="15"/>
      <c r="B226" s="268"/>
      <c r="C226" s="269"/>
      <c r="D226" s="228" t="s">
        <v>160</v>
      </c>
      <c r="E226" s="270" t="s">
        <v>19</v>
      </c>
      <c r="F226" s="271" t="s">
        <v>759</v>
      </c>
      <c r="G226" s="269"/>
      <c r="H226" s="270" t="s">
        <v>19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160</v>
      </c>
      <c r="AU226" s="277" t="s">
        <v>80</v>
      </c>
      <c r="AV226" s="15" t="s">
        <v>78</v>
      </c>
      <c r="AW226" s="15" t="s">
        <v>33</v>
      </c>
      <c r="AX226" s="15" t="s">
        <v>71</v>
      </c>
      <c r="AY226" s="277" t="s">
        <v>146</v>
      </c>
    </row>
    <row r="227" s="15" customFormat="1">
      <c r="A227" s="15"/>
      <c r="B227" s="268"/>
      <c r="C227" s="269"/>
      <c r="D227" s="228" t="s">
        <v>160</v>
      </c>
      <c r="E227" s="270" t="s">
        <v>19</v>
      </c>
      <c r="F227" s="271" t="s">
        <v>735</v>
      </c>
      <c r="G227" s="269"/>
      <c r="H227" s="270" t="s">
        <v>19</v>
      </c>
      <c r="I227" s="272"/>
      <c r="J227" s="269"/>
      <c r="K227" s="269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160</v>
      </c>
      <c r="AU227" s="277" t="s">
        <v>80</v>
      </c>
      <c r="AV227" s="15" t="s">
        <v>78</v>
      </c>
      <c r="AW227" s="15" t="s">
        <v>33</v>
      </c>
      <c r="AX227" s="15" t="s">
        <v>71</v>
      </c>
      <c r="AY227" s="277" t="s">
        <v>146</v>
      </c>
    </row>
    <row r="228" s="15" customFormat="1">
      <c r="A228" s="15"/>
      <c r="B228" s="268"/>
      <c r="C228" s="269"/>
      <c r="D228" s="228" t="s">
        <v>160</v>
      </c>
      <c r="E228" s="270" t="s">
        <v>19</v>
      </c>
      <c r="F228" s="271" t="s">
        <v>760</v>
      </c>
      <c r="G228" s="269"/>
      <c r="H228" s="270" t="s">
        <v>19</v>
      </c>
      <c r="I228" s="272"/>
      <c r="J228" s="269"/>
      <c r="K228" s="269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160</v>
      </c>
      <c r="AU228" s="277" t="s">
        <v>80</v>
      </c>
      <c r="AV228" s="15" t="s">
        <v>78</v>
      </c>
      <c r="AW228" s="15" t="s">
        <v>33</v>
      </c>
      <c r="AX228" s="15" t="s">
        <v>71</v>
      </c>
      <c r="AY228" s="277" t="s">
        <v>146</v>
      </c>
    </row>
    <row r="229" s="15" customFormat="1">
      <c r="A229" s="15"/>
      <c r="B229" s="268"/>
      <c r="C229" s="269"/>
      <c r="D229" s="228" t="s">
        <v>160</v>
      </c>
      <c r="E229" s="270" t="s">
        <v>19</v>
      </c>
      <c r="F229" s="271" t="s">
        <v>761</v>
      </c>
      <c r="G229" s="269"/>
      <c r="H229" s="270" t="s">
        <v>19</v>
      </c>
      <c r="I229" s="272"/>
      <c r="J229" s="269"/>
      <c r="K229" s="269"/>
      <c r="L229" s="273"/>
      <c r="M229" s="274"/>
      <c r="N229" s="275"/>
      <c r="O229" s="275"/>
      <c r="P229" s="275"/>
      <c r="Q229" s="275"/>
      <c r="R229" s="275"/>
      <c r="S229" s="275"/>
      <c r="T229" s="27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7" t="s">
        <v>160</v>
      </c>
      <c r="AU229" s="277" t="s">
        <v>80</v>
      </c>
      <c r="AV229" s="15" t="s">
        <v>78</v>
      </c>
      <c r="AW229" s="15" t="s">
        <v>33</v>
      </c>
      <c r="AX229" s="15" t="s">
        <v>71</v>
      </c>
      <c r="AY229" s="277" t="s">
        <v>146</v>
      </c>
    </row>
    <row r="230" s="15" customFormat="1">
      <c r="A230" s="15"/>
      <c r="B230" s="268"/>
      <c r="C230" s="269"/>
      <c r="D230" s="228" t="s">
        <v>160</v>
      </c>
      <c r="E230" s="270" t="s">
        <v>19</v>
      </c>
      <c r="F230" s="271" t="s">
        <v>762</v>
      </c>
      <c r="G230" s="269"/>
      <c r="H230" s="270" t="s">
        <v>19</v>
      </c>
      <c r="I230" s="272"/>
      <c r="J230" s="269"/>
      <c r="K230" s="269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160</v>
      </c>
      <c r="AU230" s="277" t="s">
        <v>80</v>
      </c>
      <c r="AV230" s="15" t="s">
        <v>78</v>
      </c>
      <c r="AW230" s="15" t="s">
        <v>33</v>
      </c>
      <c r="AX230" s="15" t="s">
        <v>71</v>
      </c>
      <c r="AY230" s="277" t="s">
        <v>146</v>
      </c>
    </row>
    <row r="231" s="15" customFormat="1">
      <c r="A231" s="15"/>
      <c r="B231" s="268"/>
      <c r="C231" s="269"/>
      <c r="D231" s="228" t="s">
        <v>160</v>
      </c>
      <c r="E231" s="270" t="s">
        <v>19</v>
      </c>
      <c r="F231" s="271" t="s">
        <v>763</v>
      </c>
      <c r="G231" s="269"/>
      <c r="H231" s="270" t="s">
        <v>19</v>
      </c>
      <c r="I231" s="272"/>
      <c r="J231" s="269"/>
      <c r="K231" s="269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160</v>
      </c>
      <c r="AU231" s="277" t="s">
        <v>80</v>
      </c>
      <c r="AV231" s="15" t="s">
        <v>78</v>
      </c>
      <c r="AW231" s="15" t="s">
        <v>33</v>
      </c>
      <c r="AX231" s="15" t="s">
        <v>71</v>
      </c>
      <c r="AY231" s="277" t="s">
        <v>146</v>
      </c>
    </row>
    <row r="232" s="13" customFormat="1">
      <c r="A232" s="13"/>
      <c r="B232" s="235"/>
      <c r="C232" s="236"/>
      <c r="D232" s="228" t="s">
        <v>160</v>
      </c>
      <c r="E232" s="237" t="s">
        <v>19</v>
      </c>
      <c r="F232" s="238" t="s">
        <v>78</v>
      </c>
      <c r="G232" s="236"/>
      <c r="H232" s="239">
        <v>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160</v>
      </c>
      <c r="AU232" s="245" t="s">
        <v>80</v>
      </c>
      <c r="AV232" s="13" t="s">
        <v>80</v>
      </c>
      <c r="AW232" s="13" t="s">
        <v>33</v>
      </c>
      <c r="AX232" s="13" t="s">
        <v>78</v>
      </c>
      <c r="AY232" s="245" t="s">
        <v>146</v>
      </c>
    </row>
    <row r="233" s="2" customFormat="1" ht="16.5" customHeight="1">
      <c r="A233" s="41"/>
      <c r="B233" s="42"/>
      <c r="C233" s="215" t="s">
        <v>214</v>
      </c>
      <c r="D233" s="215" t="s">
        <v>149</v>
      </c>
      <c r="E233" s="216" t="s">
        <v>764</v>
      </c>
      <c r="F233" s="217" t="s">
        <v>765</v>
      </c>
      <c r="G233" s="218" t="s">
        <v>241</v>
      </c>
      <c r="H233" s="219">
        <v>1</v>
      </c>
      <c r="I233" s="220"/>
      <c r="J233" s="221">
        <f>ROUND(I233*H233,2)</f>
        <v>0</v>
      </c>
      <c r="K233" s="217" t="s">
        <v>260</v>
      </c>
      <c r="L233" s="47"/>
      <c r="M233" s="222" t="s">
        <v>19</v>
      </c>
      <c r="N233" s="223" t="s">
        <v>42</v>
      </c>
      <c r="O233" s="87"/>
      <c r="P233" s="224">
        <f>O233*H233</f>
        <v>0</v>
      </c>
      <c r="Q233" s="224">
        <v>0.002</v>
      </c>
      <c r="R233" s="224">
        <f>Q233*H233</f>
        <v>0.002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242</v>
      </c>
      <c r="AT233" s="226" t="s">
        <v>149</v>
      </c>
      <c r="AU233" s="226" t="s">
        <v>80</v>
      </c>
      <c r="AY233" s="20" t="s">
        <v>146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78</v>
      </c>
      <c r="BK233" s="227">
        <f>ROUND(I233*H233,2)</f>
        <v>0</v>
      </c>
      <c r="BL233" s="20" t="s">
        <v>242</v>
      </c>
      <c r="BM233" s="226" t="s">
        <v>766</v>
      </c>
    </row>
    <row r="234" s="2" customFormat="1">
      <c r="A234" s="41"/>
      <c r="B234" s="42"/>
      <c r="C234" s="43"/>
      <c r="D234" s="228" t="s">
        <v>156</v>
      </c>
      <c r="E234" s="43"/>
      <c r="F234" s="229" t="s">
        <v>765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156</v>
      </c>
      <c r="AU234" s="20" t="s">
        <v>80</v>
      </c>
    </row>
    <row r="235" s="15" customFormat="1">
      <c r="A235" s="15"/>
      <c r="B235" s="268"/>
      <c r="C235" s="269"/>
      <c r="D235" s="228" t="s">
        <v>160</v>
      </c>
      <c r="E235" s="270" t="s">
        <v>19</v>
      </c>
      <c r="F235" s="271" t="s">
        <v>767</v>
      </c>
      <c r="G235" s="269"/>
      <c r="H235" s="270" t="s">
        <v>19</v>
      </c>
      <c r="I235" s="272"/>
      <c r="J235" s="269"/>
      <c r="K235" s="269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160</v>
      </c>
      <c r="AU235" s="277" t="s">
        <v>80</v>
      </c>
      <c r="AV235" s="15" t="s">
        <v>78</v>
      </c>
      <c r="AW235" s="15" t="s">
        <v>33</v>
      </c>
      <c r="AX235" s="15" t="s">
        <v>71</v>
      </c>
      <c r="AY235" s="277" t="s">
        <v>146</v>
      </c>
    </row>
    <row r="236" s="15" customFormat="1">
      <c r="A236" s="15"/>
      <c r="B236" s="268"/>
      <c r="C236" s="269"/>
      <c r="D236" s="228" t="s">
        <v>160</v>
      </c>
      <c r="E236" s="270" t="s">
        <v>19</v>
      </c>
      <c r="F236" s="271" t="s">
        <v>768</v>
      </c>
      <c r="G236" s="269"/>
      <c r="H236" s="270" t="s">
        <v>19</v>
      </c>
      <c r="I236" s="272"/>
      <c r="J236" s="269"/>
      <c r="K236" s="269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160</v>
      </c>
      <c r="AU236" s="277" t="s">
        <v>80</v>
      </c>
      <c r="AV236" s="15" t="s">
        <v>78</v>
      </c>
      <c r="AW236" s="15" t="s">
        <v>33</v>
      </c>
      <c r="AX236" s="15" t="s">
        <v>71</v>
      </c>
      <c r="AY236" s="277" t="s">
        <v>146</v>
      </c>
    </row>
    <row r="237" s="15" customFormat="1">
      <c r="A237" s="15"/>
      <c r="B237" s="268"/>
      <c r="C237" s="269"/>
      <c r="D237" s="228" t="s">
        <v>160</v>
      </c>
      <c r="E237" s="270" t="s">
        <v>19</v>
      </c>
      <c r="F237" s="271" t="s">
        <v>755</v>
      </c>
      <c r="G237" s="269"/>
      <c r="H237" s="270" t="s">
        <v>19</v>
      </c>
      <c r="I237" s="272"/>
      <c r="J237" s="269"/>
      <c r="K237" s="269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160</v>
      </c>
      <c r="AU237" s="277" t="s">
        <v>80</v>
      </c>
      <c r="AV237" s="15" t="s">
        <v>78</v>
      </c>
      <c r="AW237" s="15" t="s">
        <v>33</v>
      </c>
      <c r="AX237" s="15" t="s">
        <v>71</v>
      </c>
      <c r="AY237" s="277" t="s">
        <v>146</v>
      </c>
    </row>
    <row r="238" s="15" customFormat="1">
      <c r="A238" s="15"/>
      <c r="B238" s="268"/>
      <c r="C238" s="269"/>
      <c r="D238" s="228" t="s">
        <v>160</v>
      </c>
      <c r="E238" s="270" t="s">
        <v>19</v>
      </c>
      <c r="F238" s="271" t="s">
        <v>756</v>
      </c>
      <c r="G238" s="269"/>
      <c r="H238" s="270" t="s">
        <v>19</v>
      </c>
      <c r="I238" s="272"/>
      <c r="J238" s="269"/>
      <c r="K238" s="269"/>
      <c r="L238" s="273"/>
      <c r="M238" s="274"/>
      <c r="N238" s="275"/>
      <c r="O238" s="275"/>
      <c r="P238" s="275"/>
      <c r="Q238" s="275"/>
      <c r="R238" s="275"/>
      <c r="S238" s="275"/>
      <c r="T238" s="27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7" t="s">
        <v>160</v>
      </c>
      <c r="AU238" s="277" t="s">
        <v>80</v>
      </c>
      <c r="AV238" s="15" t="s">
        <v>78</v>
      </c>
      <c r="AW238" s="15" t="s">
        <v>33</v>
      </c>
      <c r="AX238" s="15" t="s">
        <v>71</v>
      </c>
      <c r="AY238" s="277" t="s">
        <v>146</v>
      </c>
    </row>
    <row r="239" s="15" customFormat="1">
      <c r="A239" s="15"/>
      <c r="B239" s="268"/>
      <c r="C239" s="269"/>
      <c r="D239" s="228" t="s">
        <v>160</v>
      </c>
      <c r="E239" s="270" t="s">
        <v>19</v>
      </c>
      <c r="F239" s="271" t="s">
        <v>769</v>
      </c>
      <c r="G239" s="269"/>
      <c r="H239" s="270" t="s">
        <v>19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160</v>
      </c>
      <c r="AU239" s="277" t="s">
        <v>80</v>
      </c>
      <c r="AV239" s="15" t="s">
        <v>78</v>
      </c>
      <c r="AW239" s="15" t="s">
        <v>33</v>
      </c>
      <c r="AX239" s="15" t="s">
        <v>71</v>
      </c>
      <c r="AY239" s="277" t="s">
        <v>146</v>
      </c>
    </row>
    <row r="240" s="15" customFormat="1">
      <c r="A240" s="15"/>
      <c r="B240" s="268"/>
      <c r="C240" s="269"/>
      <c r="D240" s="228" t="s">
        <v>160</v>
      </c>
      <c r="E240" s="270" t="s">
        <v>19</v>
      </c>
      <c r="F240" s="271" t="s">
        <v>758</v>
      </c>
      <c r="G240" s="269"/>
      <c r="H240" s="270" t="s">
        <v>19</v>
      </c>
      <c r="I240" s="272"/>
      <c r="J240" s="269"/>
      <c r="K240" s="269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160</v>
      </c>
      <c r="AU240" s="277" t="s">
        <v>80</v>
      </c>
      <c r="AV240" s="15" t="s">
        <v>78</v>
      </c>
      <c r="AW240" s="15" t="s">
        <v>33</v>
      </c>
      <c r="AX240" s="15" t="s">
        <v>71</v>
      </c>
      <c r="AY240" s="277" t="s">
        <v>146</v>
      </c>
    </row>
    <row r="241" s="15" customFormat="1">
      <c r="A241" s="15"/>
      <c r="B241" s="268"/>
      <c r="C241" s="269"/>
      <c r="D241" s="228" t="s">
        <v>160</v>
      </c>
      <c r="E241" s="270" t="s">
        <v>19</v>
      </c>
      <c r="F241" s="271" t="s">
        <v>759</v>
      </c>
      <c r="G241" s="269"/>
      <c r="H241" s="270" t="s">
        <v>19</v>
      </c>
      <c r="I241" s="272"/>
      <c r="J241" s="269"/>
      <c r="K241" s="269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160</v>
      </c>
      <c r="AU241" s="277" t="s">
        <v>80</v>
      </c>
      <c r="AV241" s="15" t="s">
        <v>78</v>
      </c>
      <c r="AW241" s="15" t="s">
        <v>33</v>
      </c>
      <c r="AX241" s="15" t="s">
        <v>71</v>
      </c>
      <c r="AY241" s="277" t="s">
        <v>146</v>
      </c>
    </row>
    <row r="242" s="15" customFormat="1">
      <c r="A242" s="15"/>
      <c r="B242" s="268"/>
      <c r="C242" s="269"/>
      <c r="D242" s="228" t="s">
        <v>160</v>
      </c>
      <c r="E242" s="270" t="s">
        <v>19</v>
      </c>
      <c r="F242" s="271" t="s">
        <v>735</v>
      </c>
      <c r="G242" s="269"/>
      <c r="H242" s="270" t="s">
        <v>19</v>
      </c>
      <c r="I242" s="272"/>
      <c r="J242" s="269"/>
      <c r="K242" s="269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160</v>
      </c>
      <c r="AU242" s="277" t="s">
        <v>80</v>
      </c>
      <c r="AV242" s="15" t="s">
        <v>78</v>
      </c>
      <c r="AW242" s="15" t="s">
        <v>33</v>
      </c>
      <c r="AX242" s="15" t="s">
        <v>71</v>
      </c>
      <c r="AY242" s="277" t="s">
        <v>146</v>
      </c>
    </row>
    <row r="243" s="15" customFormat="1">
      <c r="A243" s="15"/>
      <c r="B243" s="268"/>
      <c r="C243" s="269"/>
      <c r="D243" s="228" t="s">
        <v>160</v>
      </c>
      <c r="E243" s="270" t="s">
        <v>19</v>
      </c>
      <c r="F243" s="271" t="s">
        <v>760</v>
      </c>
      <c r="G243" s="269"/>
      <c r="H243" s="270" t="s">
        <v>19</v>
      </c>
      <c r="I243" s="272"/>
      <c r="J243" s="269"/>
      <c r="K243" s="269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160</v>
      </c>
      <c r="AU243" s="277" t="s">
        <v>80</v>
      </c>
      <c r="AV243" s="15" t="s">
        <v>78</v>
      </c>
      <c r="AW243" s="15" t="s">
        <v>33</v>
      </c>
      <c r="AX243" s="15" t="s">
        <v>71</v>
      </c>
      <c r="AY243" s="277" t="s">
        <v>146</v>
      </c>
    </row>
    <row r="244" s="15" customFormat="1">
      <c r="A244" s="15"/>
      <c r="B244" s="268"/>
      <c r="C244" s="269"/>
      <c r="D244" s="228" t="s">
        <v>160</v>
      </c>
      <c r="E244" s="270" t="s">
        <v>19</v>
      </c>
      <c r="F244" s="271" t="s">
        <v>761</v>
      </c>
      <c r="G244" s="269"/>
      <c r="H244" s="270" t="s">
        <v>19</v>
      </c>
      <c r="I244" s="272"/>
      <c r="J244" s="269"/>
      <c r="K244" s="269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160</v>
      </c>
      <c r="AU244" s="277" t="s">
        <v>80</v>
      </c>
      <c r="AV244" s="15" t="s">
        <v>78</v>
      </c>
      <c r="AW244" s="15" t="s">
        <v>33</v>
      </c>
      <c r="AX244" s="15" t="s">
        <v>71</v>
      </c>
      <c r="AY244" s="277" t="s">
        <v>146</v>
      </c>
    </row>
    <row r="245" s="15" customFormat="1">
      <c r="A245" s="15"/>
      <c r="B245" s="268"/>
      <c r="C245" s="269"/>
      <c r="D245" s="228" t="s">
        <v>160</v>
      </c>
      <c r="E245" s="270" t="s">
        <v>19</v>
      </c>
      <c r="F245" s="271" t="s">
        <v>770</v>
      </c>
      <c r="G245" s="269"/>
      <c r="H245" s="270" t="s">
        <v>19</v>
      </c>
      <c r="I245" s="272"/>
      <c r="J245" s="269"/>
      <c r="K245" s="269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160</v>
      </c>
      <c r="AU245" s="277" t="s">
        <v>80</v>
      </c>
      <c r="AV245" s="15" t="s">
        <v>78</v>
      </c>
      <c r="AW245" s="15" t="s">
        <v>33</v>
      </c>
      <c r="AX245" s="15" t="s">
        <v>71</v>
      </c>
      <c r="AY245" s="277" t="s">
        <v>146</v>
      </c>
    </row>
    <row r="246" s="15" customFormat="1">
      <c r="A246" s="15"/>
      <c r="B246" s="268"/>
      <c r="C246" s="269"/>
      <c r="D246" s="228" t="s">
        <v>160</v>
      </c>
      <c r="E246" s="270" t="s">
        <v>19</v>
      </c>
      <c r="F246" s="271" t="s">
        <v>763</v>
      </c>
      <c r="G246" s="269"/>
      <c r="H246" s="270" t="s">
        <v>19</v>
      </c>
      <c r="I246" s="272"/>
      <c r="J246" s="269"/>
      <c r="K246" s="269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160</v>
      </c>
      <c r="AU246" s="277" t="s">
        <v>80</v>
      </c>
      <c r="AV246" s="15" t="s">
        <v>78</v>
      </c>
      <c r="AW246" s="15" t="s">
        <v>33</v>
      </c>
      <c r="AX246" s="15" t="s">
        <v>71</v>
      </c>
      <c r="AY246" s="277" t="s">
        <v>146</v>
      </c>
    </row>
    <row r="247" s="13" customFormat="1">
      <c r="A247" s="13"/>
      <c r="B247" s="235"/>
      <c r="C247" s="236"/>
      <c r="D247" s="228" t="s">
        <v>160</v>
      </c>
      <c r="E247" s="237" t="s">
        <v>19</v>
      </c>
      <c r="F247" s="238" t="s">
        <v>78</v>
      </c>
      <c r="G247" s="236"/>
      <c r="H247" s="239">
        <v>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160</v>
      </c>
      <c r="AU247" s="245" t="s">
        <v>80</v>
      </c>
      <c r="AV247" s="13" t="s">
        <v>80</v>
      </c>
      <c r="AW247" s="13" t="s">
        <v>33</v>
      </c>
      <c r="AX247" s="13" t="s">
        <v>78</v>
      </c>
      <c r="AY247" s="245" t="s">
        <v>146</v>
      </c>
    </row>
    <row r="248" s="2" customFormat="1" ht="16.5" customHeight="1">
      <c r="A248" s="41"/>
      <c r="B248" s="42"/>
      <c r="C248" s="215" t="s">
        <v>221</v>
      </c>
      <c r="D248" s="215" t="s">
        <v>149</v>
      </c>
      <c r="E248" s="216" t="s">
        <v>771</v>
      </c>
      <c r="F248" s="217" t="s">
        <v>772</v>
      </c>
      <c r="G248" s="218" t="s">
        <v>773</v>
      </c>
      <c r="H248" s="219">
        <v>1</v>
      </c>
      <c r="I248" s="220"/>
      <c r="J248" s="221">
        <f>ROUND(I248*H248,2)</f>
        <v>0</v>
      </c>
      <c r="K248" s="217" t="s">
        <v>260</v>
      </c>
      <c r="L248" s="47"/>
      <c r="M248" s="222" t="s">
        <v>19</v>
      </c>
      <c r="N248" s="223" t="s">
        <v>42</v>
      </c>
      <c r="O248" s="87"/>
      <c r="P248" s="224">
        <f>O248*H248</f>
        <v>0</v>
      </c>
      <c r="Q248" s="224">
        <v>0.0066400000000000001</v>
      </c>
      <c r="R248" s="224">
        <f>Q248*H248</f>
        <v>0.0066400000000000001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242</v>
      </c>
      <c r="AT248" s="226" t="s">
        <v>149</v>
      </c>
      <c r="AU248" s="226" t="s">
        <v>80</v>
      </c>
      <c r="AY248" s="20" t="s">
        <v>146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78</v>
      </c>
      <c r="BK248" s="227">
        <f>ROUND(I248*H248,2)</f>
        <v>0</v>
      </c>
      <c r="BL248" s="20" t="s">
        <v>242</v>
      </c>
      <c r="BM248" s="226" t="s">
        <v>774</v>
      </c>
    </row>
    <row r="249" s="2" customFormat="1">
      <c r="A249" s="41"/>
      <c r="B249" s="42"/>
      <c r="C249" s="43"/>
      <c r="D249" s="228" t="s">
        <v>156</v>
      </c>
      <c r="E249" s="43"/>
      <c r="F249" s="229" t="s">
        <v>772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156</v>
      </c>
      <c r="AU249" s="20" t="s">
        <v>80</v>
      </c>
    </row>
    <row r="250" s="15" customFormat="1">
      <c r="A250" s="15"/>
      <c r="B250" s="268"/>
      <c r="C250" s="269"/>
      <c r="D250" s="228" t="s">
        <v>160</v>
      </c>
      <c r="E250" s="270" t="s">
        <v>19</v>
      </c>
      <c r="F250" s="271" t="s">
        <v>775</v>
      </c>
      <c r="G250" s="269"/>
      <c r="H250" s="270" t="s">
        <v>19</v>
      </c>
      <c r="I250" s="272"/>
      <c r="J250" s="269"/>
      <c r="K250" s="269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160</v>
      </c>
      <c r="AU250" s="277" t="s">
        <v>80</v>
      </c>
      <c r="AV250" s="15" t="s">
        <v>78</v>
      </c>
      <c r="AW250" s="15" t="s">
        <v>33</v>
      </c>
      <c r="AX250" s="15" t="s">
        <v>71</v>
      </c>
      <c r="AY250" s="277" t="s">
        <v>146</v>
      </c>
    </row>
    <row r="251" s="15" customFormat="1">
      <c r="A251" s="15"/>
      <c r="B251" s="268"/>
      <c r="C251" s="269"/>
      <c r="D251" s="228" t="s">
        <v>160</v>
      </c>
      <c r="E251" s="270" t="s">
        <v>19</v>
      </c>
      <c r="F251" s="271" t="s">
        <v>776</v>
      </c>
      <c r="G251" s="269"/>
      <c r="H251" s="270" t="s">
        <v>19</v>
      </c>
      <c r="I251" s="272"/>
      <c r="J251" s="269"/>
      <c r="K251" s="269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160</v>
      </c>
      <c r="AU251" s="277" t="s">
        <v>80</v>
      </c>
      <c r="AV251" s="15" t="s">
        <v>78</v>
      </c>
      <c r="AW251" s="15" t="s">
        <v>33</v>
      </c>
      <c r="AX251" s="15" t="s">
        <v>71</v>
      </c>
      <c r="AY251" s="277" t="s">
        <v>146</v>
      </c>
    </row>
    <row r="252" s="15" customFormat="1">
      <c r="A252" s="15"/>
      <c r="B252" s="268"/>
      <c r="C252" s="269"/>
      <c r="D252" s="228" t="s">
        <v>160</v>
      </c>
      <c r="E252" s="270" t="s">
        <v>19</v>
      </c>
      <c r="F252" s="271" t="s">
        <v>777</v>
      </c>
      <c r="G252" s="269"/>
      <c r="H252" s="270" t="s">
        <v>19</v>
      </c>
      <c r="I252" s="272"/>
      <c r="J252" s="269"/>
      <c r="K252" s="269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160</v>
      </c>
      <c r="AU252" s="277" t="s">
        <v>80</v>
      </c>
      <c r="AV252" s="15" t="s">
        <v>78</v>
      </c>
      <c r="AW252" s="15" t="s">
        <v>33</v>
      </c>
      <c r="AX252" s="15" t="s">
        <v>71</v>
      </c>
      <c r="AY252" s="277" t="s">
        <v>146</v>
      </c>
    </row>
    <row r="253" s="15" customFormat="1">
      <c r="A253" s="15"/>
      <c r="B253" s="268"/>
      <c r="C253" s="269"/>
      <c r="D253" s="228" t="s">
        <v>160</v>
      </c>
      <c r="E253" s="270" t="s">
        <v>19</v>
      </c>
      <c r="F253" s="271" t="s">
        <v>778</v>
      </c>
      <c r="G253" s="269"/>
      <c r="H253" s="270" t="s">
        <v>19</v>
      </c>
      <c r="I253" s="272"/>
      <c r="J253" s="269"/>
      <c r="K253" s="269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160</v>
      </c>
      <c r="AU253" s="277" t="s">
        <v>80</v>
      </c>
      <c r="AV253" s="15" t="s">
        <v>78</v>
      </c>
      <c r="AW253" s="15" t="s">
        <v>33</v>
      </c>
      <c r="AX253" s="15" t="s">
        <v>71</v>
      </c>
      <c r="AY253" s="277" t="s">
        <v>146</v>
      </c>
    </row>
    <row r="254" s="15" customFormat="1">
      <c r="A254" s="15"/>
      <c r="B254" s="268"/>
      <c r="C254" s="269"/>
      <c r="D254" s="228" t="s">
        <v>160</v>
      </c>
      <c r="E254" s="270" t="s">
        <v>19</v>
      </c>
      <c r="F254" s="271" t="s">
        <v>779</v>
      </c>
      <c r="G254" s="269"/>
      <c r="H254" s="270" t="s">
        <v>19</v>
      </c>
      <c r="I254" s="272"/>
      <c r="J254" s="269"/>
      <c r="K254" s="269"/>
      <c r="L254" s="273"/>
      <c r="M254" s="274"/>
      <c r="N254" s="275"/>
      <c r="O254" s="275"/>
      <c r="P254" s="275"/>
      <c r="Q254" s="275"/>
      <c r="R254" s="275"/>
      <c r="S254" s="275"/>
      <c r="T254" s="27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7" t="s">
        <v>160</v>
      </c>
      <c r="AU254" s="277" t="s">
        <v>80</v>
      </c>
      <c r="AV254" s="15" t="s">
        <v>78</v>
      </c>
      <c r="AW254" s="15" t="s">
        <v>33</v>
      </c>
      <c r="AX254" s="15" t="s">
        <v>71</v>
      </c>
      <c r="AY254" s="277" t="s">
        <v>146</v>
      </c>
    </row>
    <row r="255" s="15" customFormat="1">
      <c r="A255" s="15"/>
      <c r="B255" s="268"/>
      <c r="C255" s="269"/>
      <c r="D255" s="228" t="s">
        <v>160</v>
      </c>
      <c r="E255" s="270" t="s">
        <v>19</v>
      </c>
      <c r="F255" s="271" t="s">
        <v>780</v>
      </c>
      <c r="G255" s="269"/>
      <c r="H255" s="270" t="s">
        <v>19</v>
      </c>
      <c r="I255" s="272"/>
      <c r="J255" s="269"/>
      <c r="K255" s="269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160</v>
      </c>
      <c r="AU255" s="277" t="s">
        <v>80</v>
      </c>
      <c r="AV255" s="15" t="s">
        <v>78</v>
      </c>
      <c r="AW255" s="15" t="s">
        <v>33</v>
      </c>
      <c r="AX255" s="15" t="s">
        <v>71</v>
      </c>
      <c r="AY255" s="277" t="s">
        <v>146</v>
      </c>
    </row>
    <row r="256" s="15" customFormat="1">
      <c r="A256" s="15"/>
      <c r="B256" s="268"/>
      <c r="C256" s="269"/>
      <c r="D256" s="228" t="s">
        <v>160</v>
      </c>
      <c r="E256" s="270" t="s">
        <v>19</v>
      </c>
      <c r="F256" s="271" t="s">
        <v>781</v>
      </c>
      <c r="G256" s="269"/>
      <c r="H256" s="270" t="s">
        <v>19</v>
      </c>
      <c r="I256" s="272"/>
      <c r="J256" s="269"/>
      <c r="K256" s="269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160</v>
      </c>
      <c r="AU256" s="277" t="s">
        <v>80</v>
      </c>
      <c r="AV256" s="15" t="s">
        <v>78</v>
      </c>
      <c r="AW256" s="15" t="s">
        <v>33</v>
      </c>
      <c r="AX256" s="15" t="s">
        <v>71</v>
      </c>
      <c r="AY256" s="277" t="s">
        <v>146</v>
      </c>
    </row>
    <row r="257" s="15" customFormat="1">
      <c r="A257" s="15"/>
      <c r="B257" s="268"/>
      <c r="C257" s="269"/>
      <c r="D257" s="228" t="s">
        <v>160</v>
      </c>
      <c r="E257" s="270" t="s">
        <v>19</v>
      </c>
      <c r="F257" s="271" t="s">
        <v>782</v>
      </c>
      <c r="G257" s="269"/>
      <c r="H257" s="270" t="s">
        <v>19</v>
      </c>
      <c r="I257" s="272"/>
      <c r="J257" s="269"/>
      <c r="K257" s="269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160</v>
      </c>
      <c r="AU257" s="277" t="s">
        <v>80</v>
      </c>
      <c r="AV257" s="15" t="s">
        <v>78</v>
      </c>
      <c r="AW257" s="15" t="s">
        <v>33</v>
      </c>
      <c r="AX257" s="15" t="s">
        <v>71</v>
      </c>
      <c r="AY257" s="277" t="s">
        <v>146</v>
      </c>
    </row>
    <row r="258" s="13" customFormat="1">
      <c r="A258" s="13"/>
      <c r="B258" s="235"/>
      <c r="C258" s="236"/>
      <c r="D258" s="228" t="s">
        <v>160</v>
      </c>
      <c r="E258" s="237" t="s">
        <v>19</v>
      </c>
      <c r="F258" s="238" t="s">
        <v>78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160</v>
      </c>
      <c r="AU258" s="245" t="s">
        <v>80</v>
      </c>
      <c r="AV258" s="13" t="s">
        <v>80</v>
      </c>
      <c r="AW258" s="13" t="s">
        <v>33</v>
      </c>
      <c r="AX258" s="13" t="s">
        <v>78</v>
      </c>
      <c r="AY258" s="245" t="s">
        <v>146</v>
      </c>
    </row>
    <row r="259" s="2" customFormat="1" ht="16.5" customHeight="1">
      <c r="A259" s="41"/>
      <c r="B259" s="42"/>
      <c r="C259" s="215" t="s">
        <v>8</v>
      </c>
      <c r="D259" s="215" t="s">
        <v>149</v>
      </c>
      <c r="E259" s="216" t="s">
        <v>783</v>
      </c>
      <c r="F259" s="217" t="s">
        <v>784</v>
      </c>
      <c r="G259" s="218" t="s">
        <v>773</v>
      </c>
      <c r="H259" s="219">
        <v>1</v>
      </c>
      <c r="I259" s="220"/>
      <c r="J259" s="221">
        <f>ROUND(I259*H259,2)</f>
        <v>0</v>
      </c>
      <c r="K259" s="217" t="s">
        <v>260</v>
      </c>
      <c r="L259" s="47"/>
      <c r="M259" s="222" t="s">
        <v>19</v>
      </c>
      <c r="N259" s="223" t="s">
        <v>42</v>
      </c>
      <c r="O259" s="87"/>
      <c r="P259" s="224">
        <f>O259*H259</f>
        <v>0</v>
      </c>
      <c r="Q259" s="224">
        <v>0.0022399999999999998</v>
      </c>
      <c r="R259" s="224">
        <f>Q259*H259</f>
        <v>0.0022399999999999998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242</v>
      </c>
      <c r="AT259" s="226" t="s">
        <v>149</v>
      </c>
      <c r="AU259" s="226" t="s">
        <v>80</v>
      </c>
      <c r="AY259" s="20" t="s">
        <v>146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78</v>
      </c>
      <c r="BK259" s="227">
        <f>ROUND(I259*H259,2)</f>
        <v>0</v>
      </c>
      <c r="BL259" s="20" t="s">
        <v>242</v>
      </c>
      <c r="BM259" s="226" t="s">
        <v>785</v>
      </c>
    </row>
    <row r="260" s="2" customFormat="1">
      <c r="A260" s="41"/>
      <c r="B260" s="42"/>
      <c r="C260" s="43"/>
      <c r="D260" s="228" t="s">
        <v>156</v>
      </c>
      <c r="E260" s="43"/>
      <c r="F260" s="229" t="s">
        <v>784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156</v>
      </c>
      <c r="AU260" s="20" t="s">
        <v>80</v>
      </c>
    </row>
    <row r="261" s="15" customFormat="1">
      <c r="A261" s="15"/>
      <c r="B261" s="268"/>
      <c r="C261" s="269"/>
      <c r="D261" s="228" t="s">
        <v>160</v>
      </c>
      <c r="E261" s="270" t="s">
        <v>19</v>
      </c>
      <c r="F261" s="271" t="s">
        <v>786</v>
      </c>
      <c r="G261" s="269"/>
      <c r="H261" s="270" t="s">
        <v>19</v>
      </c>
      <c r="I261" s="272"/>
      <c r="J261" s="269"/>
      <c r="K261" s="269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160</v>
      </c>
      <c r="AU261" s="277" t="s">
        <v>80</v>
      </c>
      <c r="AV261" s="15" t="s">
        <v>78</v>
      </c>
      <c r="AW261" s="15" t="s">
        <v>33</v>
      </c>
      <c r="AX261" s="15" t="s">
        <v>71</v>
      </c>
      <c r="AY261" s="277" t="s">
        <v>146</v>
      </c>
    </row>
    <row r="262" s="15" customFormat="1">
      <c r="A262" s="15"/>
      <c r="B262" s="268"/>
      <c r="C262" s="269"/>
      <c r="D262" s="228" t="s">
        <v>160</v>
      </c>
      <c r="E262" s="270" t="s">
        <v>19</v>
      </c>
      <c r="F262" s="271" t="s">
        <v>787</v>
      </c>
      <c r="G262" s="269"/>
      <c r="H262" s="270" t="s">
        <v>19</v>
      </c>
      <c r="I262" s="272"/>
      <c r="J262" s="269"/>
      <c r="K262" s="269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160</v>
      </c>
      <c r="AU262" s="277" t="s">
        <v>80</v>
      </c>
      <c r="AV262" s="15" t="s">
        <v>78</v>
      </c>
      <c r="AW262" s="15" t="s">
        <v>33</v>
      </c>
      <c r="AX262" s="15" t="s">
        <v>71</v>
      </c>
      <c r="AY262" s="277" t="s">
        <v>146</v>
      </c>
    </row>
    <row r="263" s="13" customFormat="1">
      <c r="A263" s="13"/>
      <c r="B263" s="235"/>
      <c r="C263" s="236"/>
      <c r="D263" s="228" t="s">
        <v>160</v>
      </c>
      <c r="E263" s="237" t="s">
        <v>19</v>
      </c>
      <c r="F263" s="238" t="s">
        <v>78</v>
      </c>
      <c r="G263" s="236"/>
      <c r="H263" s="239">
        <v>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160</v>
      </c>
      <c r="AU263" s="245" t="s">
        <v>80</v>
      </c>
      <c r="AV263" s="13" t="s">
        <v>80</v>
      </c>
      <c r="AW263" s="13" t="s">
        <v>33</v>
      </c>
      <c r="AX263" s="13" t="s">
        <v>78</v>
      </c>
      <c r="AY263" s="245" t="s">
        <v>146</v>
      </c>
    </row>
    <row r="264" s="2" customFormat="1" ht="16.5" customHeight="1">
      <c r="A264" s="41"/>
      <c r="B264" s="42"/>
      <c r="C264" s="215" t="s">
        <v>238</v>
      </c>
      <c r="D264" s="215" t="s">
        <v>149</v>
      </c>
      <c r="E264" s="216" t="s">
        <v>788</v>
      </c>
      <c r="F264" s="217" t="s">
        <v>789</v>
      </c>
      <c r="G264" s="218" t="s">
        <v>773</v>
      </c>
      <c r="H264" s="219">
        <v>1</v>
      </c>
      <c r="I264" s="220"/>
      <c r="J264" s="221">
        <f>ROUND(I264*H264,2)</f>
        <v>0</v>
      </c>
      <c r="K264" s="217" t="s">
        <v>260</v>
      </c>
      <c r="L264" s="47"/>
      <c r="M264" s="222" t="s">
        <v>19</v>
      </c>
      <c r="N264" s="223" t="s">
        <v>42</v>
      </c>
      <c r="O264" s="87"/>
      <c r="P264" s="224">
        <f>O264*H264</f>
        <v>0</v>
      </c>
      <c r="Q264" s="224">
        <v>0.0066400000000000001</v>
      </c>
      <c r="R264" s="224">
        <f>Q264*H264</f>
        <v>0.0066400000000000001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242</v>
      </c>
      <c r="AT264" s="226" t="s">
        <v>149</v>
      </c>
      <c r="AU264" s="226" t="s">
        <v>80</v>
      </c>
      <c r="AY264" s="20" t="s">
        <v>146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78</v>
      </c>
      <c r="BK264" s="227">
        <f>ROUND(I264*H264,2)</f>
        <v>0</v>
      </c>
      <c r="BL264" s="20" t="s">
        <v>242</v>
      </c>
      <c r="BM264" s="226" t="s">
        <v>790</v>
      </c>
    </row>
    <row r="265" s="2" customFormat="1">
      <c r="A265" s="41"/>
      <c r="B265" s="42"/>
      <c r="C265" s="43"/>
      <c r="D265" s="228" t="s">
        <v>156</v>
      </c>
      <c r="E265" s="43"/>
      <c r="F265" s="229" t="s">
        <v>789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156</v>
      </c>
      <c r="AU265" s="20" t="s">
        <v>80</v>
      </c>
    </row>
    <row r="266" s="15" customFormat="1">
      <c r="A266" s="15"/>
      <c r="B266" s="268"/>
      <c r="C266" s="269"/>
      <c r="D266" s="228" t="s">
        <v>160</v>
      </c>
      <c r="E266" s="270" t="s">
        <v>19</v>
      </c>
      <c r="F266" s="271" t="s">
        <v>791</v>
      </c>
      <c r="G266" s="269"/>
      <c r="H266" s="270" t="s">
        <v>19</v>
      </c>
      <c r="I266" s="272"/>
      <c r="J266" s="269"/>
      <c r="K266" s="269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160</v>
      </c>
      <c r="AU266" s="277" t="s">
        <v>80</v>
      </c>
      <c r="AV266" s="15" t="s">
        <v>78</v>
      </c>
      <c r="AW266" s="15" t="s">
        <v>33</v>
      </c>
      <c r="AX266" s="15" t="s">
        <v>71</v>
      </c>
      <c r="AY266" s="277" t="s">
        <v>146</v>
      </c>
    </row>
    <row r="267" s="13" customFormat="1">
      <c r="A267" s="13"/>
      <c r="B267" s="235"/>
      <c r="C267" s="236"/>
      <c r="D267" s="228" t="s">
        <v>160</v>
      </c>
      <c r="E267" s="237" t="s">
        <v>19</v>
      </c>
      <c r="F267" s="238" t="s">
        <v>78</v>
      </c>
      <c r="G267" s="236"/>
      <c r="H267" s="239">
        <v>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160</v>
      </c>
      <c r="AU267" s="245" t="s">
        <v>80</v>
      </c>
      <c r="AV267" s="13" t="s">
        <v>80</v>
      </c>
      <c r="AW267" s="13" t="s">
        <v>33</v>
      </c>
      <c r="AX267" s="13" t="s">
        <v>78</v>
      </c>
      <c r="AY267" s="245" t="s">
        <v>146</v>
      </c>
    </row>
    <row r="268" s="2" customFormat="1" ht="16.5" customHeight="1">
      <c r="A268" s="41"/>
      <c r="B268" s="42"/>
      <c r="C268" s="215" t="s">
        <v>246</v>
      </c>
      <c r="D268" s="215" t="s">
        <v>149</v>
      </c>
      <c r="E268" s="216" t="s">
        <v>792</v>
      </c>
      <c r="F268" s="217" t="s">
        <v>772</v>
      </c>
      <c r="G268" s="218" t="s">
        <v>773</v>
      </c>
      <c r="H268" s="219">
        <v>1</v>
      </c>
      <c r="I268" s="220"/>
      <c r="J268" s="221">
        <f>ROUND(I268*H268,2)</f>
        <v>0</v>
      </c>
      <c r="K268" s="217" t="s">
        <v>260</v>
      </c>
      <c r="L268" s="47"/>
      <c r="M268" s="222" t="s">
        <v>19</v>
      </c>
      <c r="N268" s="223" t="s">
        <v>42</v>
      </c>
      <c r="O268" s="87"/>
      <c r="P268" s="224">
        <f>O268*H268</f>
        <v>0</v>
      </c>
      <c r="Q268" s="224">
        <v>0.0066400000000000001</v>
      </c>
      <c r="R268" s="224">
        <f>Q268*H268</f>
        <v>0.0066400000000000001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242</v>
      </c>
      <c r="AT268" s="226" t="s">
        <v>149</v>
      </c>
      <c r="AU268" s="226" t="s">
        <v>80</v>
      </c>
      <c r="AY268" s="20" t="s">
        <v>146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78</v>
      </c>
      <c r="BK268" s="227">
        <f>ROUND(I268*H268,2)</f>
        <v>0</v>
      </c>
      <c r="BL268" s="20" t="s">
        <v>242</v>
      </c>
      <c r="BM268" s="226" t="s">
        <v>793</v>
      </c>
    </row>
    <row r="269" s="2" customFormat="1">
      <c r="A269" s="41"/>
      <c r="B269" s="42"/>
      <c r="C269" s="43"/>
      <c r="D269" s="228" t="s">
        <v>156</v>
      </c>
      <c r="E269" s="43"/>
      <c r="F269" s="229" t="s">
        <v>772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156</v>
      </c>
      <c r="AU269" s="20" t="s">
        <v>80</v>
      </c>
    </row>
    <row r="270" s="15" customFormat="1">
      <c r="A270" s="15"/>
      <c r="B270" s="268"/>
      <c r="C270" s="269"/>
      <c r="D270" s="228" t="s">
        <v>160</v>
      </c>
      <c r="E270" s="270" t="s">
        <v>19</v>
      </c>
      <c r="F270" s="271" t="s">
        <v>794</v>
      </c>
      <c r="G270" s="269"/>
      <c r="H270" s="270" t="s">
        <v>19</v>
      </c>
      <c r="I270" s="272"/>
      <c r="J270" s="269"/>
      <c r="K270" s="269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160</v>
      </c>
      <c r="AU270" s="277" t="s">
        <v>80</v>
      </c>
      <c r="AV270" s="15" t="s">
        <v>78</v>
      </c>
      <c r="AW270" s="15" t="s">
        <v>33</v>
      </c>
      <c r="AX270" s="15" t="s">
        <v>71</v>
      </c>
      <c r="AY270" s="277" t="s">
        <v>146</v>
      </c>
    </row>
    <row r="271" s="15" customFormat="1">
      <c r="A271" s="15"/>
      <c r="B271" s="268"/>
      <c r="C271" s="269"/>
      <c r="D271" s="228" t="s">
        <v>160</v>
      </c>
      <c r="E271" s="270" t="s">
        <v>19</v>
      </c>
      <c r="F271" s="271" t="s">
        <v>776</v>
      </c>
      <c r="G271" s="269"/>
      <c r="H271" s="270" t="s">
        <v>19</v>
      </c>
      <c r="I271" s="272"/>
      <c r="J271" s="269"/>
      <c r="K271" s="269"/>
      <c r="L271" s="273"/>
      <c r="M271" s="274"/>
      <c r="N271" s="275"/>
      <c r="O271" s="275"/>
      <c r="P271" s="275"/>
      <c r="Q271" s="275"/>
      <c r="R271" s="275"/>
      <c r="S271" s="275"/>
      <c r="T271" s="27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7" t="s">
        <v>160</v>
      </c>
      <c r="AU271" s="277" t="s">
        <v>80</v>
      </c>
      <c r="AV271" s="15" t="s">
        <v>78</v>
      </c>
      <c r="AW271" s="15" t="s">
        <v>33</v>
      </c>
      <c r="AX271" s="15" t="s">
        <v>71</v>
      </c>
      <c r="AY271" s="277" t="s">
        <v>146</v>
      </c>
    </row>
    <row r="272" s="15" customFormat="1">
      <c r="A272" s="15"/>
      <c r="B272" s="268"/>
      <c r="C272" s="269"/>
      <c r="D272" s="228" t="s">
        <v>160</v>
      </c>
      <c r="E272" s="270" t="s">
        <v>19</v>
      </c>
      <c r="F272" s="271" t="s">
        <v>778</v>
      </c>
      <c r="G272" s="269"/>
      <c r="H272" s="270" t="s">
        <v>19</v>
      </c>
      <c r="I272" s="272"/>
      <c r="J272" s="269"/>
      <c r="K272" s="269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160</v>
      </c>
      <c r="AU272" s="277" t="s">
        <v>80</v>
      </c>
      <c r="AV272" s="15" t="s">
        <v>78</v>
      </c>
      <c r="AW272" s="15" t="s">
        <v>33</v>
      </c>
      <c r="AX272" s="15" t="s">
        <v>71</v>
      </c>
      <c r="AY272" s="277" t="s">
        <v>146</v>
      </c>
    </row>
    <row r="273" s="15" customFormat="1">
      <c r="A273" s="15"/>
      <c r="B273" s="268"/>
      <c r="C273" s="269"/>
      <c r="D273" s="228" t="s">
        <v>160</v>
      </c>
      <c r="E273" s="270" t="s">
        <v>19</v>
      </c>
      <c r="F273" s="271" t="s">
        <v>779</v>
      </c>
      <c r="G273" s="269"/>
      <c r="H273" s="270" t="s">
        <v>19</v>
      </c>
      <c r="I273" s="272"/>
      <c r="J273" s="269"/>
      <c r="K273" s="269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160</v>
      </c>
      <c r="AU273" s="277" t="s">
        <v>80</v>
      </c>
      <c r="AV273" s="15" t="s">
        <v>78</v>
      </c>
      <c r="AW273" s="15" t="s">
        <v>33</v>
      </c>
      <c r="AX273" s="15" t="s">
        <v>71</v>
      </c>
      <c r="AY273" s="277" t="s">
        <v>146</v>
      </c>
    </row>
    <row r="274" s="15" customFormat="1">
      <c r="A274" s="15"/>
      <c r="B274" s="268"/>
      <c r="C274" s="269"/>
      <c r="D274" s="228" t="s">
        <v>160</v>
      </c>
      <c r="E274" s="270" t="s">
        <v>19</v>
      </c>
      <c r="F274" s="271" t="s">
        <v>780</v>
      </c>
      <c r="G274" s="269"/>
      <c r="H274" s="270" t="s">
        <v>19</v>
      </c>
      <c r="I274" s="272"/>
      <c r="J274" s="269"/>
      <c r="K274" s="269"/>
      <c r="L274" s="273"/>
      <c r="M274" s="274"/>
      <c r="N274" s="275"/>
      <c r="O274" s="275"/>
      <c r="P274" s="275"/>
      <c r="Q274" s="275"/>
      <c r="R274" s="275"/>
      <c r="S274" s="275"/>
      <c r="T274" s="27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7" t="s">
        <v>160</v>
      </c>
      <c r="AU274" s="277" t="s">
        <v>80</v>
      </c>
      <c r="AV274" s="15" t="s">
        <v>78</v>
      </c>
      <c r="AW274" s="15" t="s">
        <v>33</v>
      </c>
      <c r="AX274" s="15" t="s">
        <v>71</v>
      </c>
      <c r="AY274" s="277" t="s">
        <v>146</v>
      </c>
    </row>
    <row r="275" s="13" customFormat="1">
      <c r="A275" s="13"/>
      <c r="B275" s="235"/>
      <c r="C275" s="236"/>
      <c r="D275" s="228" t="s">
        <v>160</v>
      </c>
      <c r="E275" s="237" t="s">
        <v>19</v>
      </c>
      <c r="F275" s="238" t="s">
        <v>78</v>
      </c>
      <c r="G275" s="236"/>
      <c r="H275" s="239">
        <v>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160</v>
      </c>
      <c r="AU275" s="245" t="s">
        <v>80</v>
      </c>
      <c r="AV275" s="13" t="s">
        <v>80</v>
      </c>
      <c r="AW275" s="13" t="s">
        <v>33</v>
      </c>
      <c r="AX275" s="13" t="s">
        <v>78</v>
      </c>
      <c r="AY275" s="245" t="s">
        <v>146</v>
      </c>
    </row>
    <row r="276" s="2" customFormat="1" ht="16.5" customHeight="1">
      <c r="A276" s="41"/>
      <c r="B276" s="42"/>
      <c r="C276" s="215" t="s">
        <v>252</v>
      </c>
      <c r="D276" s="215" t="s">
        <v>149</v>
      </c>
      <c r="E276" s="216" t="s">
        <v>795</v>
      </c>
      <c r="F276" s="217" t="s">
        <v>796</v>
      </c>
      <c r="G276" s="218" t="s">
        <v>773</v>
      </c>
      <c r="H276" s="219">
        <v>1</v>
      </c>
      <c r="I276" s="220"/>
      <c r="J276" s="221">
        <f>ROUND(I276*H276,2)</f>
        <v>0</v>
      </c>
      <c r="K276" s="217" t="s">
        <v>260</v>
      </c>
      <c r="L276" s="47"/>
      <c r="M276" s="222" t="s">
        <v>19</v>
      </c>
      <c r="N276" s="223" t="s">
        <v>42</v>
      </c>
      <c r="O276" s="87"/>
      <c r="P276" s="224">
        <f>O276*H276</f>
        <v>0</v>
      </c>
      <c r="Q276" s="224">
        <v>0.013570000000000001</v>
      </c>
      <c r="R276" s="224">
        <f>Q276*H276</f>
        <v>0.013570000000000001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242</v>
      </c>
      <c r="AT276" s="226" t="s">
        <v>149</v>
      </c>
      <c r="AU276" s="226" t="s">
        <v>80</v>
      </c>
      <c r="AY276" s="20" t="s">
        <v>146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78</v>
      </c>
      <c r="BK276" s="227">
        <f>ROUND(I276*H276,2)</f>
        <v>0</v>
      </c>
      <c r="BL276" s="20" t="s">
        <v>242</v>
      </c>
      <c r="BM276" s="226" t="s">
        <v>797</v>
      </c>
    </row>
    <row r="277" s="2" customFormat="1">
      <c r="A277" s="41"/>
      <c r="B277" s="42"/>
      <c r="C277" s="43"/>
      <c r="D277" s="228" t="s">
        <v>156</v>
      </c>
      <c r="E277" s="43"/>
      <c r="F277" s="229" t="s">
        <v>796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156</v>
      </c>
      <c r="AU277" s="20" t="s">
        <v>80</v>
      </c>
    </row>
    <row r="278" s="15" customFormat="1">
      <c r="A278" s="15"/>
      <c r="B278" s="268"/>
      <c r="C278" s="269"/>
      <c r="D278" s="228" t="s">
        <v>160</v>
      </c>
      <c r="E278" s="270" t="s">
        <v>19</v>
      </c>
      <c r="F278" s="271" t="s">
        <v>798</v>
      </c>
      <c r="G278" s="269"/>
      <c r="H278" s="270" t="s">
        <v>19</v>
      </c>
      <c r="I278" s="272"/>
      <c r="J278" s="269"/>
      <c r="K278" s="269"/>
      <c r="L278" s="273"/>
      <c r="M278" s="274"/>
      <c r="N278" s="275"/>
      <c r="O278" s="275"/>
      <c r="P278" s="275"/>
      <c r="Q278" s="275"/>
      <c r="R278" s="275"/>
      <c r="S278" s="275"/>
      <c r="T278" s="27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7" t="s">
        <v>160</v>
      </c>
      <c r="AU278" s="277" t="s">
        <v>80</v>
      </c>
      <c r="AV278" s="15" t="s">
        <v>78</v>
      </c>
      <c r="AW278" s="15" t="s">
        <v>33</v>
      </c>
      <c r="AX278" s="15" t="s">
        <v>71</v>
      </c>
      <c r="AY278" s="277" t="s">
        <v>146</v>
      </c>
    </row>
    <row r="279" s="15" customFormat="1">
      <c r="A279" s="15"/>
      <c r="B279" s="268"/>
      <c r="C279" s="269"/>
      <c r="D279" s="228" t="s">
        <v>160</v>
      </c>
      <c r="E279" s="270" t="s">
        <v>19</v>
      </c>
      <c r="F279" s="271" t="s">
        <v>799</v>
      </c>
      <c r="G279" s="269"/>
      <c r="H279" s="270" t="s">
        <v>19</v>
      </c>
      <c r="I279" s="272"/>
      <c r="J279" s="269"/>
      <c r="K279" s="269"/>
      <c r="L279" s="273"/>
      <c r="M279" s="274"/>
      <c r="N279" s="275"/>
      <c r="O279" s="275"/>
      <c r="P279" s="275"/>
      <c r="Q279" s="275"/>
      <c r="R279" s="275"/>
      <c r="S279" s="275"/>
      <c r="T279" s="27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7" t="s">
        <v>160</v>
      </c>
      <c r="AU279" s="277" t="s">
        <v>80</v>
      </c>
      <c r="AV279" s="15" t="s">
        <v>78</v>
      </c>
      <c r="AW279" s="15" t="s">
        <v>33</v>
      </c>
      <c r="AX279" s="15" t="s">
        <v>71</v>
      </c>
      <c r="AY279" s="277" t="s">
        <v>146</v>
      </c>
    </row>
    <row r="280" s="15" customFormat="1">
      <c r="A280" s="15"/>
      <c r="B280" s="268"/>
      <c r="C280" s="269"/>
      <c r="D280" s="228" t="s">
        <v>160</v>
      </c>
      <c r="E280" s="270" t="s">
        <v>19</v>
      </c>
      <c r="F280" s="271" t="s">
        <v>787</v>
      </c>
      <c r="G280" s="269"/>
      <c r="H280" s="270" t="s">
        <v>19</v>
      </c>
      <c r="I280" s="272"/>
      <c r="J280" s="269"/>
      <c r="K280" s="269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160</v>
      </c>
      <c r="AU280" s="277" t="s">
        <v>80</v>
      </c>
      <c r="AV280" s="15" t="s">
        <v>78</v>
      </c>
      <c r="AW280" s="15" t="s">
        <v>33</v>
      </c>
      <c r="AX280" s="15" t="s">
        <v>71</v>
      </c>
      <c r="AY280" s="277" t="s">
        <v>146</v>
      </c>
    </row>
    <row r="281" s="15" customFormat="1">
      <c r="A281" s="15"/>
      <c r="B281" s="268"/>
      <c r="C281" s="269"/>
      <c r="D281" s="228" t="s">
        <v>160</v>
      </c>
      <c r="E281" s="270" t="s">
        <v>19</v>
      </c>
      <c r="F281" s="271" t="s">
        <v>800</v>
      </c>
      <c r="G281" s="269"/>
      <c r="H281" s="270" t="s">
        <v>19</v>
      </c>
      <c r="I281" s="272"/>
      <c r="J281" s="269"/>
      <c r="K281" s="269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160</v>
      </c>
      <c r="AU281" s="277" t="s">
        <v>80</v>
      </c>
      <c r="AV281" s="15" t="s">
        <v>78</v>
      </c>
      <c r="AW281" s="15" t="s">
        <v>33</v>
      </c>
      <c r="AX281" s="15" t="s">
        <v>71</v>
      </c>
      <c r="AY281" s="277" t="s">
        <v>146</v>
      </c>
    </row>
    <row r="282" s="15" customFormat="1">
      <c r="A282" s="15"/>
      <c r="B282" s="268"/>
      <c r="C282" s="269"/>
      <c r="D282" s="228" t="s">
        <v>160</v>
      </c>
      <c r="E282" s="270" t="s">
        <v>19</v>
      </c>
      <c r="F282" s="271" t="s">
        <v>780</v>
      </c>
      <c r="G282" s="269"/>
      <c r="H282" s="270" t="s">
        <v>19</v>
      </c>
      <c r="I282" s="272"/>
      <c r="J282" s="269"/>
      <c r="K282" s="269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160</v>
      </c>
      <c r="AU282" s="277" t="s">
        <v>80</v>
      </c>
      <c r="AV282" s="15" t="s">
        <v>78</v>
      </c>
      <c r="AW282" s="15" t="s">
        <v>33</v>
      </c>
      <c r="AX282" s="15" t="s">
        <v>71</v>
      </c>
      <c r="AY282" s="277" t="s">
        <v>146</v>
      </c>
    </row>
    <row r="283" s="15" customFormat="1">
      <c r="A283" s="15"/>
      <c r="B283" s="268"/>
      <c r="C283" s="269"/>
      <c r="D283" s="228" t="s">
        <v>160</v>
      </c>
      <c r="E283" s="270" t="s">
        <v>19</v>
      </c>
      <c r="F283" s="271" t="s">
        <v>801</v>
      </c>
      <c r="G283" s="269"/>
      <c r="H283" s="270" t="s">
        <v>19</v>
      </c>
      <c r="I283" s="272"/>
      <c r="J283" s="269"/>
      <c r="K283" s="269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160</v>
      </c>
      <c r="AU283" s="277" t="s">
        <v>80</v>
      </c>
      <c r="AV283" s="15" t="s">
        <v>78</v>
      </c>
      <c r="AW283" s="15" t="s">
        <v>33</v>
      </c>
      <c r="AX283" s="15" t="s">
        <v>71</v>
      </c>
      <c r="AY283" s="277" t="s">
        <v>146</v>
      </c>
    </row>
    <row r="284" s="13" customFormat="1">
      <c r="A284" s="13"/>
      <c r="B284" s="235"/>
      <c r="C284" s="236"/>
      <c r="D284" s="228" t="s">
        <v>160</v>
      </c>
      <c r="E284" s="237" t="s">
        <v>19</v>
      </c>
      <c r="F284" s="238" t="s">
        <v>78</v>
      </c>
      <c r="G284" s="236"/>
      <c r="H284" s="239">
        <v>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160</v>
      </c>
      <c r="AU284" s="245" t="s">
        <v>80</v>
      </c>
      <c r="AV284" s="13" t="s">
        <v>80</v>
      </c>
      <c r="AW284" s="13" t="s">
        <v>33</v>
      </c>
      <c r="AX284" s="13" t="s">
        <v>78</v>
      </c>
      <c r="AY284" s="245" t="s">
        <v>146</v>
      </c>
    </row>
    <row r="285" s="2" customFormat="1" ht="16.5" customHeight="1">
      <c r="A285" s="41"/>
      <c r="B285" s="42"/>
      <c r="C285" s="215" t="s">
        <v>242</v>
      </c>
      <c r="D285" s="215" t="s">
        <v>149</v>
      </c>
      <c r="E285" s="216" t="s">
        <v>802</v>
      </c>
      <c r="F285" s="217" t="s">
        <v>803</v>
      </c>
      <c r="G285" s="218" t="s">
        <v>773</v>
      </c>
      <c r="H285" s="219">
        <v>1</v>
      </c>
      <c r="I285" s="220"/>
      <c r="J285" s="221">
        <f>ROUND(I285*H285,2)</f>
        <v>0</v>
      </c>
      <c r="K285" s="217" t="s">
        <v>260</v>
      </c>
      <c r="L285" s="47"/>
      <c r="M285" s="222" t="s">
        <v>19</v>
      </c>
      <c r="N285" s="223" t="s">
        <v>42</v>
      </c>
      <c r="O285" s="87"/>
      <c r="P285" s="224">
        <f>O285*H285</f>
        <v>0</v>
      </c>
      <c r="Q285" s="224">
        <v>0.0066400000000000001</v>
      </c>
      <c r="R285" s="224">
        <f>Q285*H285</f>
        <v>0.0066400000000000001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242</v>
      </c>
      <c r="AT285" s="226" t="s">
        <v>149</v>
      </c>
      <c r="AU285" s="226" t="s">
        <v>80</v>
      </c>
      <c r="AY285" s="20" t="s">
        <v>146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78</v>
      </c>
      <c r="BK285" s="227">
        <f>ROUND(I285*H285,2)</f>
        <v>0</v>
      </c>
      <c r="BL285" s="20" t="s">
        <v>242</v>
      </c>
      <c r="BM285" s="226" t="s">
        <v>804</v>
      </c>
    </row>
    <row r="286" s="2" customFormat="1">
      <c r="A286" s="41"/>
      <c r="B286" s="42"/>
      <c r="C286" s="43"/>
      <c r="D286" s="228" t="s">
        <v>156</v>
      </c>
      <c r="E286" s="43"/>
      <c r="F286" s="229" t="s">
        <v>803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156</v>
      </c>
      <c r="AU286" s="20" t="s">
        <v>80</v>
      </c>
    </row>
    <row r="287" s="15" customFormat="1">
      <c r="A287" s="15"/>
      <c r="B287" s="268"/>
      <c r="C287" s="269"/>
      <c r="D287" s="228" t="s">
        <v>160</v>
      </c>
      <c r="E287" s="270" t="s">
        <v>19</v>
      </c>
      <c r="F287" s="271" t="s">
        <v>805</v>
      </c>
      <c r="G287" s="269"/>
      <c r="H287" s="270" t="s">
        <v>19</v>
      </c>
      <c r="I287" s="272"/>
      <c r="J287" s="269"/>
      <c r="K287" s="269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160</v>
      </c>
      <c r="AU287" s="277" t="s">
        <v>80</v>
      </c>
      <c r="AV287" s="15" t="s">
        <v>78</v>
      </c>
      <c r="AW287" s="15" t="s">
        <v>33</v>
      </c>
      <c r="AX287" s="15" t="s">
        <v>71</v>
      </c>
      <c r="AY287" s="277" t="s">
        <v>146</v>
      </c>
    </row>
    <row r="288" s="15" customFormat="1">
      <c r="A288" s="15"/>
      <c r="B288" s="268"/>
      <c r="C288" s="269"/>
      <c r="D288" s="228" t="s">
        <v>160</v>
      </c>
      <c r="E288" s="270" t="s">
        <v>19</v>
      </c>
      <c r="F288" s="271" t="s">
        <v>806</v>
      </c>
      <c r="G288" s="269"/>
      <c r="H288" s="270" t="s">
        <v>19</v>
      </c>
      <c r="I288" s="272"/>
      <c r="J288" s="269"/>
      <c r="K288" s="269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160</v>
      </c>
      <c r="AU288" s="277" t="s">
        <v>80</v>
      </c>
      <c r="AV288" s="15" t="s">
        <v>78</v>
      </c>
      <c r="AW288" s="15" t="s">
        <v>33</v>
      </c>
      <c r="AX288" s="15" t="s">
        <v>71</v>
      </c>
      <c r="AY288" s="277" t="s">
        <v>146</v>
      </c>
    </row>
    <row r="289" s="15" customFormat="1">
      <c r="A289" s="15"/>
      <c r="B289" s="268"/>
      <c r="C289" s="269"/>
      <c r="D289" s="228" t="s">
        <v>160</v>
      </c>
      <c r="E289" s="270" t="s">
        <v>19</v>
      </c>
      <c r="F289" s="271" t="s">
        <v>807</v>
      </c>
      <c r="G289" s="269"/>
      <c r="H289" s="270" t="s">
        <v>19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160</v>
      </c>
      <c r="AU289" s="277" t="s">
        <v>80</v>
      </c>
      <c r="AV289" s="15" t="s">
        <v>78</v>
      </c>
      <c r="AW289" s="15" t="s">
        <v>33</v>
      </c>
      <c r="AX289" s="15" t="s">
        <v>71</v>
      </c>
      <c r="AY289" s="277" t="s">
        <v>146</v>
      </c>
    </row>
    <row r="290" s="15" customFormat="1">
      <c r="A290" s="15"/>
      <c r="B290" s="268"/>
      <c r="C290" s="269"/>
      <c r="D290" s="228" t="s">
        <v>160</v>
      </c>
      <c r="E290" s="270" t="s">
        <v>19</v>
      </c>
      <c r="F290" s="271" t="s">
        <v>664</v>
      </c>
      <c r="G290" s="269"/>
      <c r="H290" s="270" t="s">
        <v>19</v>
      </c>
      <c r="I290" s="272"/>
      <c r="J290" s="269"/>
      <c r="K290" s="269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160</v>
      </c>
      <c r="AU290" s="277" t="s">
        <v>80</v>
      </c>
      <c r="AV290" s="15" t="s">
        <v>78</v>
      </c>
      <c r="AW290" s="15" t="s">
        <v>33</v>
      </c>
      <c r="AX290" s="15" t="s">
        <v>71</v>
      </c>
      <c r="AY290" s="277" t="s">
        <v>146</v>
      </c>
    </row>
    <row r="291" s="13" customFormat="1">
      <c r="A291" s="13"/>
      <c r="B291" s="235"/>
      <c r="C291" s="236"/>
      <c r="D291" s="228" t="s">
        <v>160</v>
      </c>
      <c r="E291" s="237" t="s">
        <v>19</v>
      </c>
      <c r="F291" s="238" t="s">
        <v>78</v>
      </c>
      <c r="G291" s="236"/>
      <c r="H291" s="239">
        <v>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160</v>
      </c>
      <c r="AU291" s="245" t="s">
        <v>80</v>
      </c>
      <c r="AV291" s="13" t="s">
        <v>80</v>
      </c>
      <c r="AW291" s="13" t="s">
        <v>33</v>
      </c>
      <c r="AX291" s="13" t="s">
        <v>78</v>
      </c>
      <c r="AY291" s="245" t="s">
        <v>146</v>
      </c>
    </row>
    <row r="292" s="2" customFormat="1" ht="16.5" customHeight="1">
      <c r="A292" s="41"/>
      <c r="B292" s="42"/>
      <c r="C292" s="215" t="s">
        <v>263</v>
      </c>
      <c r="D292" s="215" t="s">
        <v>149</v>
      </c>
      <c r="E292" s="216" t="s">
        <v>808</v>
      </c>
      <c r="F292" s="217" t="s">
        <v>809</v>
      </c>
      <c r="G292" s="218" t="s">
        <v>241</v>
      </c>
      <c r="H292" s="219">
        <v>1</v>
      </c>
      <c r="I292" s="220"/>
      <c r="J292" s="221">
        <f>ROUND(I292*H292,2)</f>
        <v>0</v>
      </c>
      <c r="K292" s="217" t="s">
        <v>260</v>
      </c>
      <c r="L292" s="47"/>
      <c r="M292" s="222" t="s">
        <v>19</v>
      </c>
      <c r="N292" s="223" t="s">
        <v>42</v>
      </c>
      <c r="O292" s="87"/>
      <c r="P292" s="224">
        <f>O292*H292</f>
        <v>0</v>
      </c>
      <c r="Q292" s="224">
        <v>0.0066400000000000001</v>
      </c>
      <c r="R292" s="224">
        <f>Q292*H292</f>
        <v>0.0066400000000000001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242</v>
      </c>
      <c r="AT292" s="226" t="s">
        <v>149</v>
      </c>
      <c r="AU292" s="226" t="s">
        <v>80</v>
      </c>
      <c r="AY292" s="20" t="s">
        <v>146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78</v>
      </c>
      <c r="BK292" s="227">
        <f>ROUND(I292*H292,2)</f>
        <v>0</v>
      </c>
      <c r="BL292" s="20" t="s">
        <v>242</v>
      </c>
      <c r="BM292" s="226" t="s">
        <v>810</v>
      </c>
    </row>
    <row r="293" s="2" customFormat="1">
      <c r="A293" s="41"/>
      <c r="B293" s="42"/>
      <c r="C293" s="43"/>
      <c r="D293" s="228" t="s">
        <v>156</v>
      </c>
      <c r="E293" s="43"/>
      <c r="F293" s="229" t="s">
        <v>809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156</v>
      </c>
      <c r="AU293" s="20" t="s">
        <v>80</v>
      </c>
    </row>
    <row r="294" s="15" customFormat="1">
      <c r="A294" s="15"/>
      <c r="B294" s="268"/>
      <c r="C294" s="269"/>
      <c r="D294" s="228" t="s">
        <v>160</v>
      </c>
      <c r="E294" s="270" t="s">
        <v>19</v>
      </c>
      <c r="F294" s="271" t="s">
        <v>811</v>
      </c>
      <c r="G294" s="269"/>
      <c r="H294" s="270" t="s">
        <v>19</v>
      </c>
      <c r="I294" s="272"/>
      <c r="J294" s="269"/>
      <c r="K294" s="269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160</v>
      </c>
      <c r="AU294" s="277" t="s">
        <v>80</v>
      </c>
      <c r="AV294" s="15" t="s">
        <v>78</v>
      </c>
      <c r="AW294" s="15" t="s">
        <v>33</v>
      </c>
      <c r="AX294" s="15" t="s">
        <v>71</v>
      </c>
      <c r="AY294" s="277" t="s">
        <v>146</v>
      </c>
    </row>
    <row r="295" s="15" customFormat="1">
      <c r="A295" s="15"/>
      <c r="B295" s="268"/>
      <c r="C295" s="269"/>
      <c r="D295" s="228" t="s">
        <v>160</v>
      </c>
      <c r="E295" s="270" t="s">
        <v>19</v>
      </c>
      <c r="F295" s="271" t="s">
        <v>812</v>
      </c>
      <c r="G295" s="269"/>
      <c r="H295" s="270" t="s">
        <v>19</v>
      </c>
      <c r="I295" s="272"/>
      <c r="J295" s="269"/>
      <c r="K295" s="269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160</v>
      </c>
      <c r="AU295" s="277" t="s">
        <v>80</v>
      </c>
      <c r="AV295" s="15" t="s">
        <v>78</v>
      </c>
      <c r="AW295" s="15" t="s">
        <v>33</v>
      </c>
      <c r="AX295" s="15" t="s">
        <v>71</v>
      </c>
      <c r="AY295" s="277" t="s">
        <v>146</v>
      </c>
    </row>
    <row r="296" s="15" customFormat="1">
      <c r="A296" s="15"/>
      <c r="B296" s="268"/>
      <c r="C296" s="269"/>
      <c r="D296" s="228" t="s">
        <v>160</v>
      </c>
      <c r="E296" s="270" t="s">
        <v>19</v>
      </c>
      <c r="F296" s="271" t="s">
        <v>780</v>
      </c>
      <c r="G296" s="269"/>
      <c r="H296" s="270" t="s">
        <v>19</v>
      </c>
      <c r="I296" s="272"/>
      <c r="J296" s="269"/>
      <c r="K296" s="269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160</v>
      </c>
      <c r="AU296" s="277" t="s">
        <v>80</v>
      </c>
      <c r="AV296" s="15" t="s">
        <v>78</v>
      </c>
      <c r="AW296" s="15" t="s">
        <v>33</v>
      </c>
      <c r="AX296" s="15" t="s">
        <v>71</v>
      </c>
      <c r="AY296" s="277" t="s">
        <v>146</v>
      </c>
    </row>
    <row r="297" s="13" customFormat="1">
      <c r="A297" s="13"/>
      <c r="B297" s="235"/>
      <c r="C297" s="236"/>
      <c r="D297" s="228" t="s">
        <v>160</v>
      </c>
      <c r="E297" s="237" t="s">
        <v>19</v>
      </c>
      <c r="F297" s="238" t="s">
        <v>78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160</v>
      </c>
      <c r="AU297" s="245" t="s">
        <v>80</v>
      </c>
      <c r="AV297" s="13" t="s">
        <v>80</v>
      </c>
      <c r="AW297" s="13" t="s">
        <v>33</v>
      </c>
      <c r="AX297" s="13" t="s">
        <v>78</v>
      </c>
      <c r="AY297" s="245" t="s">
        <v>146</v>
      </c>
    </row>
    <row r="298" s="2" customFormat="1" ht="16.5" customHeight="1">
      <c r="A298" s="41"/>
      <c r="B298" s="42"/>
      <c r="C298" s="215" t="s">
        <v>267</v>
      </c>
      <c r="D298" s="215" t="s">
        <v>149</v>
      </c>
      <c r="E298" s="216" t="s">
        <v>813</v>
      </c>
      <c r="F298" s="217" t="s">
        <v>803</v>
      </c>
      <c r="G298" s="218" t="s">
        <v>241</v>
      </c>
      <c r="H298" s="219">
        <v>1</v>
      </c>
      <c r="I298" s="220"/>
      <c r="J298" s="221">
        <f>ROUND(I298*H298,2)</f>
        <v>0</v>
      </c>
      <c r="K298" s="217" t="s">
        <v>260</v>
      </c>
      <c r="L298" s="47"/>
      <c r="M298" s="222" t="s">
        <v>19</v>
      </c>
      <c r="N298" s="223" t="s">
        <v>42</v>
      </c>
      <c r="O298" s="87"/>
      <c r="P298" s="224">
        <f>O298*H298</f>
        <v>0</v>
      </c>
      <c r="Q298" s="224">
        <v>0.013570000000000001</v>
      </c>
      <c r="R298" s="224">
        <f>Q298*H298</f>
        <v>0.013570000000000001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242</v>
      </c>
      <c r="AT298" s="226" t="s">
        <v>149</v>
      </c>
      <c r="AU298" s="226" t="s">
        <v>80</v>
      </c>
      <c r="AY298" s="20" t="s">
        <v>146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78</v>
      </c>
      <c r="BK298" s="227">
        <f>ROUND(I298*H298,2)</f>
        <v>0</v>
      </c>
      <c r="BL298" s="20" t="s">
        <v>242</v>
      </c>
      <c r="BM298" s="226" t="s">
        <v>814</v>
      </c>
    </row>
    <row r="299" s="2" customFormat="1">
      <c r="A299" s="41"/>
      <c r="B299" s="42"/>
      <c r="C299" s="43"/>
      <c r="D299" s="228" t="s">
        <v>156</v>
      </c>
      <c r="E299" s="43"/>
      <c r="F299" s="229" t="s">
        <v>803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156</v>
      </c>
      <c r="AU299" s="20" t="s">
        <v>80</v>
      </c>
    </row>
    <row r="300" s="15" customFormat="1">
      <c r="A300" s="15"/>
      <c r="B300" s="268"/>
      <c r="C300" s="269"/>
      <c r="D300" s="228" t="s">
        <v>160</v>
      </c>
      <c r="E300" s="270" t="s">
        <v>19</v>
      </c>
      <c r="F300" s="271" t="s">
        <v>805</v>
      </c>
      <c r="G300" s="269"/>
      <c r="H300" s="270" t="s">
        <v>19</v>
      </c>
      <c r="I300" s="272"/>
      <c r="J300" s="269"/>
      <c r="K300" s="269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160</v>
      </c>
      <c r="AU300" s="277" t="s">
        <v>80</v>
      </c>
      <c r="AV300" s="15" t="s">
        <v>78</v>
      </c>
      <c r="AW300" s="15" t="s">
        <v>33</v>
      </c>
      <c r="AX300" s="15" t="s">
        <v>71</v>
      </c>
      <c r="AY300" s="277" t="s">
        <v>146</v>
      </c>
    </row>
    <row r="301" s="15" customFormat="1">
      <c r="A301" s="15"/>
      <c r="B301" s="268"/>
      <c r="C301" s="269"/>
      <c r="D301" s="228" t="s">
        <v>160</v>
      </c>
      <c r="E301" s="270" t="s">
        <v>19</v>
      </c>
      <c r="F301" s="271" t="s">
        <v>806</v>
      </c>
      <c r="G301" s="269"/>
      <c r="H301" s="270" t="s">
        <v>19</v>
      </c>
      <c r="I301" s="272"/>
      <c r="J301" s="269"/>
      <c r="K301" s="269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160</v>
      </c>
      <c r="AU301" s="277" t="s">
        <v>80</v>
      </c>
      <c r="AV301" s="15" t="s">
        <v>78</v>
      </c>
      <c r="AW301" s="15" t="s">
        <v>33</v>
      </c>
      <c r="AX301" s="15" t="s">
        <v>71</v>
      </c>
      <c r="AY301" s="277" t="s">
        <v>146</v>
      </c>
    </row>
    <row r="302" s="15" customFormat="1">
      <c r="A302" s="15"/>
      <c r="B302" s="268"/>
      <c r="C302" s="269"/>
      <c r="D302" s="228" t="s">
        <v>160</v>
      </c>
      <c r="E302" s="270" t="s">
        <v>19</v>
      </c>
      <c r="F302" s="271" t="s">
        <v>807</v>
      </c>
      <c r="G302" s="269"/>
      <c r="H302" s="270" t="s">
        <v>19</v>
      </c>
      <c r="I302" s="272"/>
      <c r="J302" s="269"/>
      <c r="K302" s="269"/>
      <c r="L302" s="273"/>
      <c r="M302" s="274"/>
      <c r="N302" s="275"/>
      <c r="O302" s="275"/>
      <c r="P302" s="275"/>
      <c r="Q302" s="275"/>
      <c r="R302" s="275"/>
      <c r="S302" s="275"/>
      <c r="T302" s="27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7" t="s">
        <v>160</v>
      </c>
      <c r="AU302" s="277" t="s">
        <v>80</v>
      </c>
      <c r="AV302" s="15" t="s">
        <v>78</v>
      </c>
      <c r="AW302" s="15" t="s">
        <v>33</v>
      </c>
      <c r="AX302" s="15" t="s">
        <v>71</v>
      </c>
      <c r="AY302" s="277" t="s">
        <v>146</v>
      </c>
    </row>
    <row r="303" s="15" customFormat="1">
      <c r="A303" s="15"/>
      <c r="B303" s="268"/>
      <c r="C303" s="269"/>
      <c r="D303" s="228" t="s">
        <v>160</v>
      </c>
      <c r="E303" s="270" t="s">
        <v>19</v>
      </c>
      <c r="F303" s="271" t="s">
        <v>664</v>
      </c>
      <c r="G303" s="269"/>
      <c r="H303" s="270" t="s">
        <v>19</v>
      </c>
      <c r="I303" s="272"/>
      <c r="J303" s="269"/>
      <c r="K303" s="269"/>
      <c r="L303" s="273"/>
      <c r="M303" s="274"/>
      <c r="N303" s="275"/>
      <c r="O303" s="275"/>
      <c r="P303" s="275"/>
      <c r="Q303" s="275"/>
      <c r="R303" s="275"/>
      <c r="S303" s="275"/>
      <c r="T303" s="27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7" t="s">
        <v>160</v>
      </c>
      <c r="AU303" s="277" t="s">
        <v>80</v>
      </c>
      <c r="AV303" s="15" t="s">
        <v>78</v>
      </c>
      <c r="AW303" s="15" t="s">
        <v>33</v>
      </c>
      <c r="AX303" s="15" t="s">
        <v>71</v>
      </c>
      <c r="AY303" s="277" t="s">
        <v>146</v>
      </c>
    </row>
    <row r="304" s="13" customFormat="1">
      <c r="A304" s="13"/>
      <c r="B304" s="235"/>
      <c r="C304" s="236"/>
      <c r="D304" s="228" t="s">
        <v>160</v>
      </c>
      <c r="E304" s="237" t="s">
        <v>19</v>
      </c>
      <c r="F304" s="238" t="s">
        <v>78</v>
      </c>
      <c r="G304" s="236"/>
      <c r="H304" s="239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160</v>
      </c>
      <c r="AU304" s="245" t="s">
        <v>80</v>
      </c>
      <c r="AV304" s="13" t="s">
        <v>80</v>
      </c>
      <c r="AW304" s="13" t="s">
        <v>33</v>
      </c>
      <c r="AX304" s="13" t="s">
        <v>78</v>
      </c>
      <c r="AY304" s="245" t="s">
        <v>146</v>
      </c>
    </row>
    <row r="305" s="2" customFormat="1" ht="16.5" customHeight="1">
      <c r="A305" s="41"/>
      <c r="B305" s="42"/>
      <c r="C305" s="215" t="s">
        <v>271</v>
      </c>
      <c r="D305" s="215" t="s">
        <v>149</v>
      </c>
      <c r="E305" s="216" t="s">
        <v>815</v>
      </c>
      <c r="F305" s="217" t="s">
        <v>816</v>
      </c>
      <c r="G305" s="218" t="s">
        <v>241</v>
      </c>
      <c r="H305" s="219">
        <v>1</v>
      </c>
      <c r="I305" s="220"/>
      <c r="J305" s="221">
        <f>ROUND(I305*H305,2)</f>
        <v>0</v>
      </c>
      <c r="K305" s="217" t="s">
        <v>260</v>
      </c>
      <c r="L305" s="47"/>
      <c r="M305" s="222" t="s">
        <v>19</v>
      </c>
      <c r="N305" s="223" t="s">
        <v>42</v>
      </c>
      <c r="O305" s="87"/>
      <c r="P305" s="224">
        <f>O305*H305</f>
        <v>0</v>
      </c>
      <c r="Q305" s="224">
        <v>0.0066400000000000001</v>
      </c>
      <c r="R305" s="224">
        <f>Q305*H305</f>
        <v>0.0066400000000000001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242</v>
      </c>
      <c r="AT305" s="226" t="s">
        <v>149</v>
      </c>
      <c r="AU305" s="226" t="s">
        <v>80</v>
      </c>
      <c r="AY305" s="20" t="s">
        <v>146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78</v>
      </c>
      <c r="BK305" s="227">
        <f>ROUND(I305*H305,2)</f>
        <v>0</v>
      </c>
      <c r="BL305" s="20" t="s">
        <v>242</v>
      </c>
      <c r="BM305" s="226" t="s">
        <v>817</v>
      </c>
    </row>
    <row r="306" s="2" customFormat="1">
      <c r="A306" s="41"/>
      <c r="B306" s="42"/>
      <c r="C306" s="43"/>
      <c r="D306" s="228" t="s">
        <v>156</v>
      </c>
      <c r="E306" s="43"/>
      <c r="F306" s="229" t="s">
        <v>816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156</v>
      </c>
      <c r="AU306" s="20" t="s">
        <v>80</v>
      </c>
    </row>
    <row r="307" s="15" customFormat="1">
      <c r="A307" s="15"/>
      <c r="B307" s="268"/>
      <c r="C307" s="269"/>
      <c r="D307" s="228" t="s">
        <v>160</v>
      </c>
      <c r="E307" s="270" t="s">
        <v>19</v>
      </c>
      <c r="F307" s="271" t="s">
        <v>818</v>
      </c>
      <c r="G307" s="269"/>
      <c r="H307" s="270" t="s">
        <v>19</v>
      </c>
      <c r="I307" s="272"/>
      <c r="J307" s="269"/>
      <c r="K307" s="269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160</v>
      </c>
      <c r="AU307" s="277" t="s">
        <v>80</v>
      </c>
      <c r="AV307" s="15" t="s">
        <v>78</v>
      </c>
      <c r="AW307" s="15" t="s">
        <v>33</v>
      </c>
      <c r="AX307" s="15" t="s">
        <v>71</v>
      </c>
      <c r="AY307" s="277" t="s">
        <v>146</v>
      </c>
    </row>
    <row r="308" s="15" customFormat="1">
      <c r="A308" s="15"/>
      <c r="B308" s="268"/>
      <c r="C308" s="269"/>
      <c r="D308" s="228" t="s">
        <v>160</v>
      </c>
      <c r="E308" s="270" t="s">
        <v>19</v>
      </c>
      <c r="F308" s="271" t="s">
        <v>819</v>
      </c>
      <c r="G308" s="269"/>
      <c r="H308" s="270" t="s">
        <v>19</v>
      </c>
      <c r="I308" s="272"/>
      <c r="J308" s="269"/>
      <c r="K308" s="269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160</v>
      </c>
      <c r="AU308" s="277" t="s">
        <v>80</v>
      </c>
      <c r="AV308" s="15" t="s">
        <v>78</v>
      </c>
      <c r="AW308" s="15" t="s">
        <v>33</v>
      </c>
      <c r="AX308" s="15" t="s">
        <v>71</v>
      </c>
      <c r="AY308" s="277" t="s">
        <v>146</v>
      </c>
    </row>
    <row r="309" s="15" customFormat="1">
      <c r="A309" s="15"/>
      <c r="B309" s="268"/>
      <c r="C309" s="269"/>
      <c r="D309" s="228" t="s">
        <v>160</v>
      </c>
      <c r="E309" s="270" t="s">
        <v>19</v>
      </c>
      <c r="F309" s="271" t="s">
        <v>787</v>
      </c>
      <c r="G309" s="269"/>
      <c r="H309" s="270" t="s">
        <v>19</v>
      </c>
      <c r="I309" s="272"/>
      <c r="J309" s="269"/>
      <c r="K309" s="269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160</v>
      </c>
      <c r="AU309" s="277" t="s">
        <v>80</v>
      </c>
      <c r="AV309" s="15" t="s">
        <v>78</v>
      </c>
      <c r="AW309" s="15" t="s">
        <v>33</v>
      </c>
      <c r="AX309" s="15" t="s">
        <v>71</v>
      </c>
      <c r="AY309" s="277" t="s">
        <v>146</v>
      </c>
    </row>
    <row r="310" s="15" customFormat="1">
      <c r="A310" s="15"/>
      <c r="B310" s="268"/>
      <c r="C310" s="269"/>
      <c r="D310" s="228" t="s">
        <v>160</v>
      </c>
      <c r="E310" s="270" t="s">
        <v>19</v>
      </c>
      <c r="F310" s="271" t="s">
        <v>800</v>
      </c>
      <c r="G310" s="269"/>
      <c r="H310" s="270" t="s">
        <v>19</v>
      </c>
      <c r="I310" s="272"/>
      <c r="J310" s="269"/>
      <c r="K310" s="269"/>
      <c r="L310" s="273"/>
      <c r="M310" s="274"/>
      <c r="N310" s="275"/>
      <c r="O310" s="275"/>
      <c r="P310" s="275"/>
      <c r="Q310" s="275"/>
      <c r="R310" s="275"/>
      <c r="S310" s="275"/>
      <c r="T310" s="27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7" t="s">
        <v>160</v>
      </c>
      <c r="AU310" s="277" t="s">
        <v>80</v>
      </c>
      <c r="AV310" s="15" t="s">
        <v>78</v>
      </c>
      <c r="AW310" s="15" t="s">
        <v>33</v>
      </c>
      <c r="AX310" s="15" t="s">
        <v>71</v>
      </c>
      <c r="AY310" s="277" t="s">
        <v>146</v>
      </c>
    </row>
    <row r="311" s="15" customFormat="1">
      <c r="A311" s="15"/>
      <c r="B311" s="268"/>
      <c r="C311" s="269"/>
      <c r="D311" s="228" t="s">
        <v>160</v>
      </c>
      <c r="E311" s="270" t="s">
        <v>19</v>
      </c>
      <c r="F311" s="271" t="s">
        <v>780</v>
      </c>
      <c r="G311" s="269"/>
      <c r="H311" s="270" t="s">
        <v>19</v>
      </c>
      <c r="I311" s="272"/>
      <c r="J311" s="269"/>
      <c r="K311" s="269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160</v>
      </c>
      <c r="AU311" s="277" t="s">
        <v>80</v>
      </c>
      <c r="AV311" s="15" t="s">
        <v>78</v>
      </c>
      <c r="AW311" s="15" t="s">
        <v>33</v>
      </c>
      <c r="AX311" s="15" t="s">
        <v>71</v>
      </c>
      <c r="AY311" s="277" t="s">
        <v>146</v>
      </c>
    </row>
    <row r="312" s="13" customFormat="1">
      <c r="A312" s="13"/>
      <c r="B312" s="235"/>
      <c r="C312" s="236"/>
      <c r="D312" s="228" t="s">
        <v>160</v>
      </c>
      <c r="E312" s="237" t="s">
        <v>19</v>
      </c>
      <c r="F312" s="238" t="s">
        <v>78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160</v>
      </c>
      <c r="AU312" s="245" t="s">
        <v>80</v>
      </c>
      <c r="AV312" s="13" t="s">
        <v>80</v>
      </c>
      <c r="AW312" s="13" t="s">
        <v>33</v>
      </c>
      <c r="AX312" s="13" t="s">
        <v>78</v>
      </c>
      <c r="AY312" s="245" t="s">
        <v>146</v>
      </c>
    </row>
    <row r="313" s="2" customFormat="1" ht="16.5" customHeight="1">
      <c r="A313" s="41"/>
      <c r="B313" s="42"/>
      <c r="C313" s="215" t="s">
        <v>278</v>
      </c>
      <c r="D313" s="215" t="s">
        <v>149</v>
      </c>
      <c r="E313" s="216" t="s">
        <v>820</v>
      </c>
      <c r="F313" s="217" t="s">
        <v>803</v>
      </c>
      <c r="G313" s="218" t="s">
        <v>241</v>
      </c>
      <c r="H313" s="219">
        <v>2</v>
      </c>
      <c r="I313" s="220"/>
      <c r="J313" s="221">
        <f>ROUND(I313*H313,2)</f>
        <v>0</v>
      </c>
      <c r="K313" s="217" t="s">
        <v>260</v>
      </c>
      <c r="L313" s="47"/>
      <c r="M313" s="222" t="s">
        <v>19</v>
      </c>
      <c r="N313" s="223" t="s">
        <v>42</v>
      </c>
      <c r="O313" s="87"/>
      <c r="P313" s="224">
        <f>O313*H313</f>
        <v>0</v>
      </c>
      <c r="Q313" s="224">
        <v>0.0066400000000000001</v>
      </c>
      <c r="R313" s="224">
        <f>Q313*H313</f>
        <v>0.01328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242</v>
      </c>
      <c r="AT313" s="226" t="s">
        <v>149</v>
      </c>
      <c r="AU313" s="226" t="s">
        <v>80</v>
      </c>
      <c r="AY313" s="20" t="s">
        <v>146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78</v>
      </c>
      <c r="BK313" s="227">
        <f>ROUND(I313*H313,2)</f>
        <v>0</v>
      </c>
      <c r="BL313" s="20" t="s">
        <v>242</v>
      </c>
      <c r="BM313" s="226" t="s">
        <v>821</v>
      </c>
    </row>
    <row r="314" s="2" customFormat="1">
      <c r="A314" s="41"/>
      <c r="B314" s="42"/>
      <c r="C314" s="43"/>
      <c r="D314" s="228" t="s">
        <v>156</v>
      </c>
      <c r="E314" s="43"/>
      <c r="F314" s="229" t="s">
        <v>803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156</v>
      </c>
      <c r="AU314" s="20" t="s">
        <v>80</v>
      </c>
    </row>
    <row r="315" s="15" customFormat="1">
      <c r="A315" s="15"/>
      <c r="B315" s="268"/>
      <c r="C315" s="269"/>
      <c r="D315" s="228" t="s">
        <v>160</v>
      </c>
      <c r="E315" s="270" t="s">
        <v>19</v>
      </c>
      <c r="F315" s="271" t="s">
        <v>822</v>
      </c>
      <c r="G315" s="269"/>
      <c r="H315" s="270" t="s">
        <v>19</v>
      </c>
      <c r="I315" s="272"/>
      <c r="J315" s="269"/>
      <c r="K315" s="269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160</v>
      </c>
      <c r="AU315" s="277" t="s">
        <v>80</v>
      </c>
      <c r="AV315" s="15" t="s">
        <v>78</v>
      </c>
      <c r="AW315" s="15" t="s">
        <v>33</v>
      </c>
      <c r="AX315" s="15" t="s">
        <v>71</v>
      </c>
      <c r="AY315" s="277" t="s">
        <v>146</v>
      </c>
    </row>
    <row r="316" s="15" customFormat="1">
      <c r="A316" s="15"/>
      <c r="B316" s="268"/>
      <c r="C316" s="269"/>
      <c r="D316" s="228" t="s">
        <v>160</v>
      </c>
      <c r="E316" s="270" t="s">
        <v>19</v>
      </c>
      <c r="F316" s="271" t="s">
        <v>806</v>
      </c>
      <c r="G316" s="269"/>
      <c r="H316" s="270" t="s">
        <v>19</v>
      </c>
      <c r="I316" s="272"/>
      <c r="J316" s="269"/>
      <c r="K316" s="269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160</v>
      </c>
      <c r="AU316" s="277" t="s">
        <v>80</v>
      </c>
      <c r="AV316" s="15" t="s">
        <v>78</v>
      </c>
      <c r="AW316" s="15" t="s">
        <v>33</v>
      </c>
      <c r="AX316" s="15" t="s">
        <v>71</v>
      </c>
      <c r="AY316" s="277" t="s">
        <v>146</v>
      </c>
    </row>
    <row r="317" s="15" customFormat="1">
      <c r="A317" s="15"/>
      <c r="B317" s="268"/>
      <c r="C317" s="269"/>
      <c r="D317" s="228" t="s">
        <v>160</v>
      </c>
      <c r="E317" s="270" t="s">
        <v>19</v>
      </c>
      <c r="F317" s="271" t="s">
        <v>807</v>
      </c>
      <c r="G317" s="269"/>
      <c r="H317" s="270" t="s">
        <v>19</v>
      </c>
      <c r="I317" s="272"/>
      <c r="J317" s="269"/>
      <c r="K317" s="269"/>
      <c r="L317" s="273"/>
      <c r="M317" s="274"/>
      <c r="N317" s="275"/>
      <c r="O317" s="275"/>
      <c r="P317" s="275"/>
      <c r="Q317" s="275"/>
      <c r="R317" s="275"/>
      <c r="S317" s="275"/>
      <c r="T317" s="27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7" t="s">
        <v>160</v>
      </c>
      <c r="AU317" s="277" t="s">
        <v>80</v>
      </c>
      <c r="AV317" s="15" t="s">
        <v>78</v>
      </c>
      <c r="AW317" s="15" t="s">
        <v>33</v>
      </c>
      <c r="AX317" s="15" t="s">
        <v>71</v>
      </c>
      <c r="AY317" s="277" t="s">
        <v>146</v>
      </c>
    </row>
    <row r="318" s="15" customFormat="1">
      <c r="A318" s="15"/>
      <c r="B318" s="268"/>
      <c r="C318" s="269"/>
      <c r="D318" s="228" t="s">
        <v>160</v>
      </c>
      <c r="E318" s="270" t="s">
        <v>19</v>
      </c>
      <c r="F318" s="271" t="s">
        <v>664</v>
      </c>
      <c r="G318" s="269"/>
      <c r="H318" s="270" t="s">
        <v>19</v>
      </c>
      <c r="I318" s="272"/>
      <c r="J318" s="269"/>
      <c r="K318" s="269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160</v>
      </c>
      <c r="AU318" s="277" t="s">
        <v>80</v>
      </c>
      <c r="AV318" s="15" t="s">
        <v>78</v>
      </c>
      <c r="AW318" s="15" t="s">
        <v>33</v>
      </c>
      <c r="AX318" s="15" t="s">
        <v>71</v>
      </c>
      <c r="AY318" s="277" t="s">
        <v>146</v>
      </c>
    </row>
    <row r="319" s="13" customFormat="1">
      <c r="A319" s="13"/>
      <c r="B319" s="235"/>
      <c r="C319" s="236"/>
      <c r="D319" s="228" t="s">
        <v>160</v>
      </c>
      <c r="E319" s="237" t="s">
        <v>19</v>
      </c>
      <c r="F319" s="238" t="s">
        <v>80</v>
      </c>
      <c r="G319" s="236"/>
      <c r="H319" s="239">
        <v>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160</v>
      </c>
      <c r="AU319" s="245" t="s">
        <v>80</v>
      </c>
      <c r="AV319" s="13" t="s">
        <v>80</v>
      </c>
      <c r="AW319" s="13" t="s">
        <v>33</v>
      </c>
      <c r="AX319" s="13" t="s">
        <v>78</v>
      </c>
      <c r="AY319" s="245" t="s">
        <v>146</v>
      </c>
    </row>
    <row r="320" s="2" customFormat="1" ht="16.5" customHeight="1">
      <c r="A320" s="41"/>
      <c r="B320" s="42"/>
      <c r="C320" s="215" t="s">
        <v>7</v>
      </c>
      <c r="D320" s="215" t="s">
        <v>149</v>
      </c>
      <c r="E320" s="216" t="s">
        <v>823</v>
      </c>
      <c r="F320" s="217" t="s">
        <v>824</v>
      </c>
      <c r="G320" s="218" t="s">
        <v>241</v>
      </c>
      <c r="H320" s="219">
        <v>1</v>
      </c>
      <c r="I320" s="220"/>
      <c r="J320" s="221">
        <f>ROUND(I320*H320,2)</f>
        <v>0</v>
      </c>
      <c r="K320" s="217" t="s">
        <v>260</v>
      </c>
      <c r="L320" s="47"/>
      <c r="M320" s="222" t="s">
        <v>19</v>
      </c>
      <c r="N320" s="223" t="s">
        <v>42</v>
      </c>
      <c r="O320" s="87"/>
      <c r="P320" s="224">
        <f>O320*H320</f>
        <v>0</v>
      </c>
      <c r="Q320" s="224">
        <v>0.0066400000000000001</v>
      </c>
      <c r="R320" s="224">
        <f>Q320*H320</f>
        <v>0.0066400000000000001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242</v>
      </c>
      <c r="AT320" s="226" t="s">
        <v>149</v>
      </c>
      <c r="AU320" s="226" t="s">
        <v>80</v>
      </c>
      <c r="AY320" s="20" t="s">
        <v>146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78</v>
      </c>
      <c r="BK320" s="227">
        <f>ROUND(I320*H320,2)</f>
        <v>0</v>
      </c>
      <c r="BL320" s="20" t="s">
        <v>242</v>
      </c>
      <c r="BM320" s="226" t="s">
        <v>825</v>
      </c>
    </row>
    <row r="321" s="2" customFormat="1">
      <c r="A321" s="41"/>
      <c r="B321" s="42"/>
      <c r="C321" s="43"/>
      <c r="D321" s="228" t="s">
        <v>156</v>
      </c>
      <c r="E321" s="43"/>
      <c r="F321" s="229" t="s">
        <v>824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156</v>
      </c>
      <c r="AU321" s="20" t="s">
        <v>80</v>
      </c>
    </row>
    <row r="322" s="15" customFormat="1">
      <c r="A322" s="15"/>
      <c r="B322" s="268"/>
      <c r="C322" s="269"/>
      <c r="D322" s="228" t="s">
        <v>160</v>
      </c>
      <c r="E322" s="270" t="s">
        <v>19</v>
      </c>
      <c r="F322" s="271" t="s">
        <v>826</v>
      </c>
      <c r="G322" s="269"/>
      <c r="H322" s="270" t="s">
        <v>19</v>
      </c>
      <c r="I322" s="272"/>
      <c r="J322" s="269"/>
      <c r="K322" s="269"/>
      <c r="L322" s="273"/>
      <c r="M322" s="274"/>
      <c r="N322" s="275"/>
      <c r="O322" s="275"/>
      <c r="P322" s="275"/>
      <c r="Q322" s="275"/>
      <c r="R322" s="275"/>
      <c r="S322" s="275"/>
      <c r="T322" s="27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7" t="s">
        <v>160</v>
      </c>
      <c r="AU322" s="277" t="s">
        <v>80</v>
      </c>
      <c r="AV322" s="15" t="s">
        <v>78</v>
      </c>
      <c r="AW322" s="15" t="s">
        <v>33</v>
      </c>
      <c r="AX322" s="15" t="s">
        <v>71</v>
      </c>
      <c r="AY322" s="277" t="s">
        <v>146</v>
      </c>
    </row>
    <row r="323" s="15" customFormat="1">
      <c r="A323" s="15"/>
      <c r="B323" s="268"/>
      <c r="C323" s="269"/>
      <c r="D323" s="228" t="s">
        <v>160</v>
      </c>
      <c r="E323" s="270" t="s">
        <v>19</v>
      </c>
      <c r="F323" s="271" t="s">
        <v>819</v>
      </c>
      <c r="G323" s="269"/>
      <c r="H323" s="270" t="s">
        <v>19</v>
      </c>
      <c r="I323" s="272"/>
      <c r="J323" s="269"/>
      <c r="K323" s="269"/>
      <c r="L323" s="273"/>
      <c r="M323" s="274"/>
      <c r="N323" s="275"/>
      <c r="O323" s="275"/>
      <c r="P323" s="275"/>
      <c r="Q323" s="275"/>
      <c r="R323" s="275"/>
      <c r="S323" s="275"/>
      <c r="T323" s="27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7" t="s">
        <v>160</v>
      </c>
      <c r="AU323" s="277" t="s">
        <v>80</v>
      </c>
      <c r="AV323" s="15" t="s">
        <v>78</v>
      </c>
      <c r="AW323" s="15" t="s">
        <v>33</v>
      </c>
      <c r="AX323" s="15" t="s">
        <v>71</v>
      </c>
      <c r="AY323" s="277" t="s">
        <v>146</v>
      </c>
    </row>
    <row r="324" s="15" customFormat="1">
      <c r="A324" s="15"/>
      <c r="B324" s="268"/>
      <c r="C324" s="269"/>
      <c r="D324" s="228" t="s">
        <v>160</v>
      </c>
      <c r="E324" s="270" t="s">
        <v>19</v>
      </c>
      <c r="F324" s="271" t="s">
        <v>787</v>
      </c>
      <c r="G324" s="269"/>
      <c r="H324" s="270" t="s">
        <v>19</v>
      </c>
      <c r="I324" s="272"/>
      <c r="J324" s="269"/>
      <c r="K324" s="269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160</v>
      </c>
      <c r="AU324" s="277" t="s">
        <v>80</v>
      </c>
      <c r="AV324" s="15" t="s">
        <v>78</v>
      </c>
      <c r="AW324" s="15" t="s">
        <v>33</v>
      </c>
      <c r="AX324" s="15" t="s">
        <v>71</v>
      </c>
      <c r="AY324" s="277" t="s">
        <v>146</v>
      </c>
    </row>
    <row r="325" s="15" customFormat="1">
      <c r="A325" s="15"/>
      <c r="B325" s="268"/>
      <c r="C325" s="269"/>
      <c r="D325" s="228" t="s">
        <v>160</v>
      </c>
      <c r="E325" s="270" t="s">
        <v>19</v>
      </c>
      <c r="F325" s="271" t="s">
        <v>780</v>
      </c>
      <c r="G325" s="269"/>
      <c r="H325" s="270" t="s">
        <v>19</v>
      </c>
      <c r="I325" s="272"/>
      <c r="J325" s="269"/>
      <c r="K325" s="269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160</v>
      </c>
      <c r="AU325" s="277" t="s">
        <v>80</v>
      </c>
      <c r="AV325" s="15" t="s">
        <v>78</v>
      </c>
      <c r="AW325" s="15" t="s">
        <v>33</v>
      </c>
      <c r="AX325" s="15" t="s">
        <v>71</v>
      </c>
      <c r="AY325" s="277" t="s">
        <v>146</v>
      </c>
    </row>
    <row r="326" s="13" customFormat="1">
      <c r="A326" s="13"/>
      <c r="B326" s="235"/>
      <c r="C326" s="236"/>
      <c r="D326" s="228" t="s">
        <v>160</v>
      </c>
      <c r="E326" s="237" t="s">
        <v>19</v>
      </c>
      <c r="F326" s="238" t="s">
        <v>78</v>
      </c>
      <c r="G326" s="236"/>
      <c r="H326" s="239">
        <v>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160</v>
      </c>
      <c r="AU326" s="245" t="s">
        <v>80</v>
      </c>
      <c r="AV326" s="13" t="s">
        <v>80</v>
      </c>
      <c r="AW326" s="13" t="s">
        <v>33</v>
      </c>
      <c r="AX326" s="13" t="s">
        <v>78</v>
      </c>
      <c r="AY326" s="245" t="s">
        <v>146</v>
      </c>
    </row>
    <row r="327" s="2" customFormat="1" ht="16.5" customHeight="1">
      <c r="A327" s="41"/>
      <c r="B327" s="42"/>
      <c r="C327" s="215" t="s">
        <v>287</v>
      </c>
      <c r="D327" s="215" t="s">
        <v>149</v>
      </c>
      <c r="E327" s="216" t="s">
        <v>827</v>
      </c>
      <c r="F327" s="217" t="s">
        <v>828</v>
      </c>
      <c r="G327" s="218" t="s">
        <v>773</v>
      </c>
      <c r="H327" s="219">
        <v>1</v>
      </c>
      <c r="I327" s="220"/>
      <c r="J327" s="221">
        <f>ROUND(I327*H327,2)</f>
        <v>0</v>
      </c>
      <c r="K327" s="217" t="s">
        <v>260</v>
      </c>
      <c r="L327" s="47"/>
      <c r="M327" s="222" t="s">
        <v>19</v>
      </c>
      <c r="N327" s="223" t="s">
        <v>42</v>
      </c>
      <c r="O327" s="87"/>
      <c r="P327" s="224">
        <f>O327*H327</f>
        <v>0</v>
      </c>
      <c r="Q327" s="224">
        <v>0.0066400000000000001</v>
      </c>
      <c r="R327" s="224">
        <f>Q327*H327</f>
        <v>0.0066400000000000001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242</v>
      </c>
      <c r="AT327" s="226" t="s">
        <v>149</v>
      </c>
      <c r="AU327" s="226" t="s">
        <v>80</v>
      </c>
      <c r="AY327" s="20" t="s">
        <v>146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78</v>
      </c>
      <c r="BK327" s="227">
        <f>ROUND(I327*H327,2)</f>
        <v>0</v>
      </c>
      <c r="BL327" s="20" t="s">
        <v>242</v>
      </c>
      <c r="BM327" s="226" t="s">
        <v>829</v>
      </c>
    </row>
    <row r="328" s="2" customFormat="1">
      <c r="A328" s="41"/>
      <c r="B328" s="42"/>
      <c r="C328" s="43"/>
      <c r="D328" s="228" t="s">
        <v>156</v>
      </c>
      <c r="E328" s="43"/>
      <c r="F328" s="229" t="s">
        <v>828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156</v>
      </c>
      <c r="AU328" s="20" t="s">
        <v>80</v>
      </c>
    </row>
    <row r="329" s="15" customFormat="1">
      <c r="A329" s="15"/>
      <c r="B329" s="268"/>
      <c r="C329" s="269"/>
      <c r="D329" s="228" t="s">
        <v>160</v>
      </c>
      <c r="E329" s="270" t="s">
        <v>19</v>
      </c>
      <c r="F329" s="271" t="s">
        <v>830</v>
      </c>
      <c r="G329" s="269"/>
      <c r="H329" s="270" t="s">
        <v>19</v>
      </c>
      <c r="I329" s="272"/>
      <c r="J329" s="269"/>
      <c r="K329" s="269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160</v>
      </c>
      <c r="AU329" s="277" t="s">
        <v>80</v>
      </c>
      <c r="AV329" s="15" t="s">
        <v>78</v>
      </c>
      <c r="AW329" s="15" t="s">
        <v>33</v>
      </c>
      <c r="AX329" s="15" t="s">
        <v>71</v>
      </c>
      <c r="AY329" s="277" t="s">
        <v>146</v>
      </c>
    </row>
    <row r="330" s="15" customFormat="1">
      <c r="A330" s="15"/>
      <c r="B330" s="268"/>
      <c r="C330" s="269"/>
      <c r="D330" s="228" t="s">
        <v>160</v>
      </c>
      <c r="E330" s="270" t="s">
        <v>19</v>
      </c>
      <c r="F330" s="271" t="s">
        <v>831</v>
      </c>
      <c r="G330" s="269"/>
      <c r="H330" s="270" t="s">
        <v>19</v>
      </c>
      <c r="I330" s="272"/>
      <c r="J330" s="269"/>
      <c r="K330" s="269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160</v>
      </c>
      <c r="AU330" s="277" t="s">
        <v>80</v>
      </c>
      <c r="AV330" s="15" t="s">
        <v>78</v>
      </c>
      <c r="AW330" s="15" t="s">
        <v>33</v>
      </c>
      <c r="AX330" s="15" t="s">
        <v>71</v>
      </c>
      <c r="AY330" s="277" t="s">
        <v>146</v>
      </c>
    </row>
    <row r="331" s="15" customFormat="1">
      <c r="A331" s="15"/>
      <c r="B331" s="268"/>
      <c r="C331" s="269"/>
      <c r="D331" s="228" t="s">
        <v>160</v>
      </c>
      <c r="E331" s="270" t="s">
        <v>19</v>
      </c>
      <c r="F331" s="271" t="s">
        <v>832</v>
      </c>
      <c r="G331" s="269"/>
      <c r="H331" s="270" t="s">
        <v>19</v>
      </c>
      <c r="I331" s="272"/>
      <c r="J331" s="269"/>
      <c r="K331" s="269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160</v>
      </c>
      <c r="AU331" s="277" t="s">
        <v>80</v>
      </c>
      <c r="AV331" s="15" t="s">
        <v>78</v>
      </c>
      <c r="AW331" s="15" t="s">
        <v>33</v>
      </c>
      <c r="AX331" s="15" t="s">
        <v>71</v>
      </c>
      <c r="AY331" s="277" t="s">
        <v>146</v>
      </c>
    </row>
    <row r="332" s="15" customFormat="1">
      <c r="A332" s="15"/>
      <c r="B332" s="268"/>
      <c r="C332" s="269"/>
      <c r="D332" s="228" t="s">
        <v>160</v>
      </c>
      <c r="E332" s="270" t="s">
        <v>19</v>
      </c>
      <c r="F332" s="271" t="s">
        <v>800</v>
      </c>
      <c r="G332" s="269"/>
      <c r="H332" s="270" t="s">
        <v>19</v>
      </c>
      <c r="I332" s="272"/>
      <c r="J332" s="269"/>
      <c r="K332" s="269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160</v>
      </c>
      <c r="AU332" s="277" t="s">
        <v>80</v>
      </c>
      <c r="AV332" s="15" t="s">
        <v>78</v>
      </c>
      <c r="AW332" s="15" t="s">
        <v>33</v>
      </c>
      <c r="AX332" s="15" t="s">
        <v>71</v>
      </c>
      <c r="AY332" s="277" t="s">
        <v>146</v>
      </c>
    </row>
    <row r="333" s="15" customFormat="1">
      <c r="A333" s="15"/>
      <c r="B333" s="268"/>
      <c r="C333" s="269"/>
      <c r="D333" s="228" t="s">
        <v>160</v>
      </c>
      <c r="E333" s="270" t="s">
        <v>19</v>
      </c>
      <c r="F333" s="271" t="s">
        <v>780</v>
      </c>
      <c r="G333" s="269"/>
      <c r="H333" s="270" t="s">
        <v>19</v>
      </c>
      <c r="I333" s="272"/>
      <c r="J333" s="269"/>
      <c r="K333" s="269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160</v>
      </c>
      <c r="AU333" s="277" t="s">
        <v>80</v>
      </c>
      <c r="AV333" s="15" t="s">
        <v>78</v>
      </c>
      <c r="AW333" s="15" t="s">
        <v>33</v>
      </c>
      <c r="AX333" s="15" t="s">
        <v>71</v>
      </c>
      <c r="AY333" s="277" t="s">
        <v>146</v>
      </c>
    </row>
    <row r="334" s="15" customFormat="1">
      <c r="A334" s="15"/>
      <c r="B334" s="268"/>
      <c r="C334" s="269"/>
      <c r="D334" s="228" t="s">
        <v>160</v>
      </c>
      <c r="E334" s="270" t="s">
        <v>19</v>
      </c>
      <c r="F334" s="271" t="s">
        <v>833</v>
      </c>
      <c r="G334" s="269"/>
      <c r="H334" s="270" t="s">
        <v>19</v>
      </c>
      <c r="I334" s="272"/>
      <c r="J334" s="269"/>
      <c r="K334" s="269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160</v>
      </c>
      <c r="AU334" s="277" t="s">
        <v>80</v>
      </c>
      <c r="AV334" s="15" t="s">
        <v>78</v>
      </c>
      <c r="AW334" s="15" t="s">
        <v>33</v>
      </c>
      <c r="AX334" s="15" t="s">
        <v>71</v>
      </c>
      <c r="AY334" s="277" t="s">
        <v>146</v>
      </c>
    </row>
    <row r="335" s="13" customFormat="1">
      <c r="A335" s="13"/>
      <c r="B335" s="235"/>
      <c r="C335" s="236"/>
      <c r="D335" s="228" t="s">
        <v>160</v>
      </c>
      <c r="E335" s="237" t="s">
        <v>19</v>
      </c>
      <c r="F335" s="238" t="s">
        <v>78</v>
      </c>
      <c r="G335" s="236"/>
      <c r="H335" s="239">
        <v>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160</v>
      </c>
      <c r="AU335" s="245" t="s">
        <v>80</v>
      </c>
      <c r="AV335" s="13" t="s">
        <v>80</v>
      </c>
      <c r="AW335" s="13" t="s">
        <v>33</v>
      </c>
      <c r="AX335" s="13" t="s">
        <v>78</v>
      </c>
      <c r="AY335" s="245" t="s">
        <v>146</v>
      </c>
    </row>
    <row r="336" s="2" customFormat="1" ht="16.5" customHeight="1">
      <c r="A336" s="41"/>
      <c r="B336" s="42"/>
      <c r="C336" s="215" t="s">
        <v>293</v>
      </c>
      <c r="D336" s="215" t="s">
        <v>149</v>
      </c>
      <c r="E336" s="216" t="s">
        <v>834</v>
      </c>
      <c r="F336" s="217" t="s">
        <v>835</v>
      </c>
      <c r="G336" s="218" t="s">
        <v>773</v>
      </c>
      <c r="H336" s="219">
        <v>1</v>
      </c>
      <c r="I336" s="220"/>
      <c r="J336" s="221">
        <f>ROUND(I336*H336,2)</f>
        <v>0</v>
      </c>
      <c r="K336" s="217" t="s">
        <v>260</v>
      </c>
      <c r="L336" s="47"/>
      <c r="M336" s="222" t="s">
        <v>19</v>
      </c>
      <c r="N336" s="223" t="s">
        <v>42</v>
      </c>
      <c r="O336" s="87"/>
      <c r="P336" s="224">
        <f>O336*H336</f>
        <v>0</v>
      </c>
      <c r="Q336" s="224">
        <v>0.0066400000000000001</v>
      </c>
      <c r="R336" s="224">
        <f>Q336*H336</f>
        <v>0.0066400000000000001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242</v>
      </c>
      <c r="AT336" s="226" t="s">
        <v>149</v>
      </c>
      <c r="AU336" s="226" t="s">
        <v>80</v>
      </c>
      <c r="AY336" s="20" t="s">
        <v>146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78</v>
      </c>
      <c r="BK336" s="227">
        <f>ROUND(I336*H336,2)</f>
        <v>0</v>
      </c>
      <c r="BL336" s="20" t="s">
        <v>242</v>
      </c>
      <c r="BM336" s="226" t="s">
        <v>836</v>
      </c>
    </row>
    <row r="337" s="2" customFormat="1">
      <c r="A337" s="41"/>
      <c r="B337" s="42"/>
      <c r="C337" s="43"/>
      <c r="D337" s="228" t="s">
        <v>156</v>
      </c>
      <c r="E337" s="43"/>
      <c r="F337" s="229" t="s">
        <v>835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156</v>
      </c>
      <c r="AU337" s="20" t="s">
        <v>80</v>
      </c>
    </row>
    <row r="338" s="15" customFormat="1">
      <c r="A338" s="15"/>
      <c r="B338" s="268"/>
      <c r="C338" s="269"/>
      <c r="D338" s="228" t="s">
        <v>160</v>
      </c>
      <c r="E338" s="270" t="s">
        <v>19</v>
      </c>
      <c r="F338" s="271" t="s">
        <v>837</v>
      </c>
      <c r="G338" s="269"/>
      <c r="H338" s="270" t="s">
        <v>19</v>
      </c>
      <c r="I338" s="272"/>
      <c r="J338" s="269"/>
      <c r="K338" s="269"/>
      <c r="L338" s="273"/>
      <c r="M338" s="274"/>
      <c r="N338" s="275"/>
      <c r="O338" s="275"/>
      <c r="P338" s="275"/>
      <c r="Q338" s="275"/>
      <c r="R338" s="275"/>
      <c r="S338" s="275"/>
      <c r="T338" s="27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7" t="s">
        <v>160</v>
      </c>
      <c r="AU338" s="277" t="s">
        <v>80</v>
      </c>
      <c r="AV338" s="15" t="s">
        <v>78</v>
      </c>
      <c r="AW338" s="15" t="s">
        <v>33</v>
      </c>
      <c r="AX338" s="15" t="s">
        <v>71</v>
      </c>
      <c r="AY338" s="277" t="s">
        <v>146</v>
      </c>
    </row>
    <row r="339" s="15" customFormat="1">
      <c r="A339" s="15"/>
      <c r="B339" s="268"/>
      <c r="C339" s="269"/>
      <c r="D339" s="228" t="s">
        <v>160</v>
      </c>
      <c r="E339" s="270" t="s">
        <v>19</v>
      </c>
      <c r="F339" s="271" t="s">
        <v>838</v>
      </c>
      <c r="G339" s="269"/>
      <c r="H339" s="270" t="s">
        <v>19</v>
      </c>
      <c r="I339" s="272"/>
      <c r="J339" s="269"/>
      <c r="K339" s="269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160</v>
      </c>
      <c r="AU339" s="277" t="s">
        <v>80</v>
      </c>
      <c r="AV339" s="15" t="s">
        <v>78</v>
      </c>
      <c r="AW339" s="15" t="s">
        <v>33</v>
      </c>
      <c r="AX339" s="15" t="s">
        <v>71</v>
      </c>
      <c r="AY339" s="277" t="s">
        <v>146</v>
      </c>
    </row>
    <row r="340" s="15" customFormat="1">
      <c r="A340" s="15"/>
      <c r="B340" s="268"/>
      <c r="C340" s="269"/>
      <c r="D340" s="228" t="s">
        <v>160</v>
      </c>
      <c r="E340" s="270" t="s">
        <v>19</v>
      </c>
      <c r="F340" s="271" t="s">
        <v>839</v>
      </c>
      <c r="G340" s="269"/>
      <c r="H340" s="270" t="s">
        <v>19</v>
      </c>
      <c r="I340" s="272"/>
      <c r="J340" s="269"/>
      <c r="K340" s="269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160</v>
      </c>
      <c r="AU340" s="277" t="s">
        <v>80</v>
      </c>
      <c r="AV340" s="15" t="s">
        <v>78</v>
      </c>
      <c r="AW340" s="15" t="s">
        <v>33</v>
      </c>
      <c r="AX340" s="15" t="s">
        <v>71</v>
      </c>
      <c r="AY340" s="277" t="s">
        <v>146</v>
      </c>
    </row>
    <row r="341" s="15" customFormat="1">
      <c r="A341" s="15"/>
      <c r="B341" s="268"/>
      <c r="C341" s="269"/>
      <c r="D341" s="228" t="s">
        <v>160</v>
      </c>
      <c r="E341" s="270" t="s">
        <v>19</v>
      </c>
      <c r="F341" s="271" t="s">
        <v>780</v>
      </c>
      <c r="G341" s="269"/>
      <c r="H341" s="270" t="s">
        <v>19</v>
      </c>
      <c r="I341" s="272"/>
      <c r="J341" s="269"/>
      <c r="K341" s="269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160</v>
      </c>
      <c r="AU341" s="277" t="s">
        <v>80</v>
      </c>
      <c r="AV341" s="15" t="s">
        <v>78</v>
      </c>
      <c r="AW341" s="15" t="s">
        <v>33</v>
      </c>
      <c r="AX341" s="15" t="s">
        <v>71</v>
      </c>
      <c r="AY341" s="277" t="s">
        <v>146</v>
      </c>
    </row>
    <row r="342" s="15" customFormat="1">
      <c r="A342" s="15"/>
      <c r="B342" s="268"/>
      <c r="C342" s="269"/>
      <c r="D342" s="228" t="s">
        <v>160</v>
      </c>
      <c r="E342" s="270" t="s">
        <v>19</v>
      </c>
      <c r="F342" s="271" t="s">
        <v>833</v>
      </c>
      <c r="G342" s="269"/>
      <c r="H342" s="270" t="s">
        <v>19</v>
      </c>
      <c r="I342" s="272"/>
      <c r="J342" s="269"/>
      <c r="K342" s="269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160</v>
      </c>
      <c r="AU342" s="277" t="s">
        <v>80</v>
      </c>
      <c r="AV342" s="15" t="s">
        <v>78</v>
      </c>
      <c r="AW342" s="15" t="s">
        <v>33</v>
      </c>
      <c r="AX342" s="15" t="s">
        <v>71</v>
      </c>
      <c r="AY342" s="277" t="s">
        <v>146</v>
      </c>
    </row>
    <row r="343" s="13" customFormat="1">
      <c r="A343" s="13"/>
      <c r="B343" s="235"/>
      <c r="C343" s="236"/>
      <c r="D343" s="228" t="s">
        <v>160</v>
      </c>
      <c r="E343" s="237" t="s">
        <v>19</v>
      </c>
      <c r="F343" s="238" t="s">
        <v>78</v>
      </c>
      <c r="G343" s="236"/>
      <c r="H343" s="239">
        <v>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160</v>
      </c>
      <c r="AU343" s="245" t="s">
        <v>80</v>
      </c>
      <c r="AV343" s="13" t="s">
        <v>80</v>
      </c>
      <c r="AW343" s="13" t="s">
        <v>33</v>
      </c>
      <c r="AX343" s="13" t="s">
        <v>78</v>
      </c>
      <c r="AY343" s="245" t="s">
        <v>146</v>
      </c>
    </row>
    <row r="344" s="2" customFormat="1" ht="24.15" customHeight="1">
      <c r="A344" s="41"/>
      <c r="B344" s="42"/>
      <c r="C344" s="215" t="s">
        <v>297</v>
      </c>
      <c r="D344" s="215" t="s">
        <v>149</v>
      </c>
      <c r="E344" s="216" t="s">
        <v>840</v>
      </c>
      <c r="F344" s="217" t="s">
        <v>841</v>
      </c>
      <c r="G344" s="218" t="s">
        <v>773</v>
      </c>
      <c r="H344" s="219">
        <v>1</v>
      </c>
      <c r="I344" s="220"/>
      <c r="J344" s="221">
        <f>ROUND(I344*H344,2)</f>
        <v>0</v>
      </c>
      <c r="K344" s="217" t="s">
        <v>260</v>
      </c>
      <c r="L344" s="47"/>
      <c r="M344" s="222" t="s">
        <v>19</v>
      </c>
      <c r="N344" s="223" t="s">
        <v>42</v>
      </c>
      <c r="O344" s="87"/>
      <c r="P344" s="224">
        <f>O344*H344</f>
        <v>0</v>
      </c>
      <c r="Q344" s="224">
        <v>0.0066400000000000001</v>
      </c>
      <c r="R344" s="224">
        <f>Q344*H344</f>
        <v>0.0066400000000000001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242</v>
      </c>
      <c r="AT344" s="226" t="s">
        <v>149</v>
      </c>
      <c r="AU344" s="226" t="s">
        <v>80</v>
      </c>
      <c r="AY344" s="20" t="s">
        <v>146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78</v>
      </c>
      <c r="BK344" s="227">
        <f>ROUND(I344*H344,2)</f>
        <v>0</v>
      </c>
      <c r="BL344" s="20" t="s">
        <v>242</v>
      </c>
      <c r="BM344" s="226" t="s">
        <v>842</v>
      </c>
    </row>
    <row r="345" s="2" customFormat="1">
      <c r="A345" s="41"/>
      <c r="B345" s="42"/>
      <c r="C345" s="43"/>
      <c r="D345" s="228" t="s">
        <v>156</v>
      </c>
      <c r="E345" s="43"/>
      <c r="F345" s="229" t="s">
        <v>841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156</v>
      </c>
      <c r="AU345" s="20" t="s">
        <v>80</v>
      </c>
    </row>
    <row r="346" s="15" customFormat="1">
      <c r="A346" s="15"/>
      <c r="B346" s="268"/>
      <c r="C346" s="269"/>
      <c r="D346" s="228" t="s">
        <v>160</v>
      </c>
      <c r="E346" s="270" t="s">
        <v>19</v>
      </c>
      <c r="F346" s="271" t="s">
        <v>843</v>
      </c>
      <c r="G346" s="269"/>
      <c r="H346" s="270" t="s">
        <v>19</v>
      </c>
      <c r="I346" s="272"/>
      <c r="J346" s="269"/>
      <c r="K346" s="269"/>
      <c r="L346" s="273"/>
      <c r="M346" s="274"/>
      <c r="N346" s="275"/>
      <c r="O346" s="275"/>
      <c r="P346" s="275"/>
      <c r="Q346" s="275"/>
      <c r="R346" s="275"/>
      <c r="S346" s="275"/>
      <c r="T346" s="27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7" t="s">
        <v>160</v>
      </c>
      <c r="AU346" s="277" t="s">
        <v>80</v>
      </c>
      <c r="AV346" s="15" t="s">
        <v>78</v>
      </c>
      <c r="AW346" s="15" t="s">
        <v>33</v>
      </c>
      <c r="AX346" s="15" t="s">
        <v>71</v>
      </c>
      <c r="AY346" s="277" t="s">
        <v>146</v>
      </c>
    </row>
    <row r="347" s="15" customFormat="1">
      <c r="A347" s="15"/>
      <c r="B347" s="268"/>
      <c r="C347" s="269"/>
      <c r="D347" s="228" t="s">
        <v>160</v>
      </c>
      <c r="E347" s="270" t="s">
        <v>19</v>
      </c>
      <c r="F347" s="271" t="s">
        <v>844</v>
      </c>
      <c r="G347" s="269"/>
      <c r="H347" s="270" t="s">
        <v>19</v>
      </c>
      <c r="I347" s="272"/>
      <c r="J347" s="269"/>
      <c r="K347" s="269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160</v>
      </c>
      <c r="AU347" s="277" t="s">
        <v>80</v>
      </c>
      <c r="AV347" s="15" t="s">
        <v>78</v>
      </c>
      <c r="AW347" s="15" t="s">
        <v>33</v>
      </c>
      <c r="AX347" s="15" t="s">
        <v>71</v>
      </c>
      <c r="AY347" s="277" t="s">
        <v>146</v>
      </c>
    </row>
    <row r="348" s="15" customFormat="1">
      <c r="A348" s="15"/>
      <c r="B348" s="268"/>
      <c r="C348" s="269"/>
      <c r="D348" s="228" t="s">
        <v>160</v>
      </c>
      <c r="E348" s="270" t="s">
        <v>19</v>
      </c>
      <c r="F348" s="271" t="s">
        <v>845</v>
      </c>
      <c r="G348" s="269"/>
      <c r="H348" s="270" t="s">
        <v>19</v>
      </c>
      <c r="I348" s="272"/>
      <c r="J348" s="269"/>
      <c r="K348" s="269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160</v>
      </c>
      <c r="AU348" s="277" t="s">
        <v>80</v>
      </c>
      <c r="AV348" s="15" t="s">
        <v>78</v>
      </c>
      <c r="AW348" s="15" t="s">
        <v>33</v>
      </c>
      <c r="AX348" s="15" t="s">
        <v>71</v>
      </c>
      <c r="AY348" s="277" t="s">
        <v>146</v>
      </c>
    </row>
    <row r="349" s="15" customFormat="1">
      <c r="A349" s="15"/>
      <c r="B349" s="268"/>
      <c r="C349" s="269"/>
      <c r="D349" s="228" t="s">
        <v>160</v>
      </c>
      <c r="E349" s="270" t="s">
        <v>19</v>
      </c>
      <c r="F349" s="271" t="s">
        <v>846</v>
      </c>
      <c r="G349" s="269"/>
      <c r="H349" s="270" t="s">
        <v>19</v>
      </c>
      <c r="I349" s="272"/>
      <c r="J349" s="269"/>
      <c r="K349" s="269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160</v>
      </c>
      <c r="AU349" s="277" t="s">
        <v>80</v>
      </c>
      <c r="AV349" s="15" t="s">
        <v>78</v>
      </c>
      <c r="AW349" s="15" t="s">
        <v>33</v>
      </c>
      <c r="AX349" s="15" t="s">
        <v>71</v>
      </c>
      <c r="AY349" s="277" t="s">
        <v>146</v>
      </c>
    </row>
    <row r="350" s="15" customFormat="1">
      <c r="A350" s="15"/>
      <c r="B350" s="268"/>
      <c r="C350" s="269"/>
      <c r="D350" s="228" t="s">
        <v>160</v>
      </c>
      <c r="E350" s="270" t="s">
        <v>19</v>
      </c>
      <c r="F350" s="271" t="s">
        <v>847</v>
      </c>
      <c r="G350" s="269"/>
      <c r="H350" s="270" t="s">
        <v>19</v>
      </c>
      <c r="I350" s="272"/>
      <c r="J350" s="269"/>
      <c r="K350" s="269"/>
      <c r="L350" s="273"/>
      <c r="M350" s="274"/>
      <c r="N350" s="275"/>
      <c r="O350" s="275"/>
      <c r="P350" s="275"/>
      <c r="Q350" s="275"/>
      <c r="R350" s="275"/>
      <c r="S350" s="275"/>
      <c r="T350" s="27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7" t="s">
        <v>160</v>
      </c>
      <c r="AU350" s="277" t="s">
        <v>80</v>
      </c>
      <c r="AV350" s="15" t="s">
        <v>78</v>
      </c>
      <c r="AW350" s="15" t="s">
        <v>33</v>
      </c>
      <c r="AX350" s="15" t="s">
        <v>71</v>
      </c>
      <c r="AY350" s="277" t="s">
        <v>146</v>
      </c>
    </row>
    <row r="351" s="15" customFormat="1">
      <c r="A351" s="15"/>
      <c r="B351" s="268"/>
      <c r="C351" s="269"/>
      <c r="D351" s="228" t="s">
        <v>160</v>
      </c>
      <c r="E351" s="270" t="s">
        <v>19</v>
      </c>
      <c r="F351" s="271" t="s">
        <v>848</v>
      </c>
      <c r="G351" s="269"/>
      <c r="H351" s="270" t="s">
        <v>19</v>
      </c>
      <c r="I351" s="272"/>
      <c r="J351" s="269"/>
      <c r="K351" s="269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160</v>
      </c>
      <c r="AU351" s="277" t="s">
        <v>80</v>
      </c>
      <c r="AV351" s="15" t="s">
        <v>78</v>
      </c>
      <c r="AW351" s="15" t="s">
        <v>33</v>
      </c>
      <c r="AX351" s="15" t="s">
        <v>71</v>
      </c>
      <c r="AY351" s="277" t="s">
        <v>146</v>
      </c>
    </row>
    <row r="352" s="15" customFormat="1">
      <c r="A352" s="15"/>
      <c r="B352" s="268"/>
      <c r="C352" s="269"/>
      <c r="D352" s="228" t="s">
        <v>160</v>
      </c>
      <c r="E352" s="270" t="s">
        <v>19</v>
      </c>
      <c r="F352" s="271" t="s">
        <v>849</v>
      </c>
      <c r="G352" s="269"/>
      <c r="H352" s="270" t="s">
        <v>19</v>
      </c>
      <c r="I352" s="272"/>
      <c r="J352" s="269"/>
      <c r="K352" s="269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160</v>
      </c>
      <c r="AU352" s="277" t="s">
        <v>80</v>
      </c>
      <c r="AV352" s="15" t="s">
        <v>78</v>
      </c>
      <c r="AW352" s="15" t="s">
        <v>33</v>
      </c>
      <c r="AX352" s="15" t="s">
        <v>71</v>
      </c>
      <c r="AY352" s="277" t="s">
        <v>146</v>
      </c>
    </row>
    <row r="353" s="15" customFormat="1">
      <c r="A353" s="15"/>
      <c r="B353" s="268"/>
      <c r="C353" s="269"/>
      <c r="D353" s="228" t="s">
        <v>160</v>
      </c>
      <c r="E353" s="270" t="s">
        <v>19</v>
      </c>
      <c r="F353" s="271" t="s">
        <v>850</v>
      </c>
      <c r="G353" s="269"/>
      <c r="H353" s="270" t="s">
        <v>19</v>
      </c>
      <c r="I353" s="272"/>
      <c r="J353" s="269"/>
      <c r="K353" s="269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160</v>
      </c>
      <c r="AU353" s="277" t="s">
        <v>80</v>
      </c>
      <c r="AV353" s="15" t="s">
        <v>78</v>
      </c>
      <c r="AW353" s="15" t="s">
        <v>33</v>
      </c>
      <c r="AX353" s="15" t="s">
        <v>71</v>
      </c>
      <c r="AY353" s="277" t="s">
        <v>146</v>
      </c>
    </row>
    <row r="354" s="13" customFormat="1">
      <c r="A354" s="13"/>
      <c r="B354" s="235"/>
      <c r="C354" s="236"/>
      <c r="D354" s="228" t="s">
        <v>160</v>
      </c>
      <c r="E354" s="237" t="s">
        <v>19</v>
      </c>
      <c r="F354" s="238" t="s">
        <v>78</v>
      </c>
      <c r="G354" s="236"/>
      <c r="H354" s="239">
        <v>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160</v>
      </c>
      <c r="AU354" s="245" t="s">
        <v>80</v>
      </c>
      <c r="AV354" s="13" t="s">
        <v>80</v>
      </c>
      <c r="AW354" s="13" t="s">
        <v>33</v>
      </c>
      <c r="AX354" s="13" t="s">
        <v>78</v>
      </c>
      <c r="AY354" s="245" t="s">
        <v>146</v>
      </c>
    </row>
    <row r="355" s="2" customFormat="1" ht="24.15" customHeight="1">
      <c r="A355" s="41"/>
      <c r="B355" s="42"/>
      <c r="C355" s="215" t="s">
        <v>303</v>
      </c>
      <c r="D355" s="215" t="s">
        <v>149</v>
      </c>
      <c r="E355" s="216" t="s">
        <v>851</v>
      </c>
      <c r="F355" s="217" t="s">
        <v>852</v>
      </c>
      <c r="G355" s="218" t="s">
        <v>773</v>
      </c>
      <c r="H355" s="219">
        <v>12</v>
      </c>
      <c r="I355" s="220"/>
      <c r="J355" s="221">
        <f>ROUND(I355*H355,2)</f>
        <v>0</v>
      </c>
      <c r="K355" s="217" t="s">
        <v>260</v>
      </c>
      <c r="L355" s="47"/>
      <c r="M355" s="222" t="s">
        <v>19</v>
      </c>
      <c r="N355" s="223" t="s">
        <v>42</v>
      </c>
      <c r="O355" s="87"/>
      <c r="P355" s="224">
        <f>O355*H355</f>
        <v>0</v>
      </c>
      <c r="Q355" s="224">
        <v>0.0066400000000000001</v>
      </c>
      <c r="R355" s="224">
        <f>Q355*H355</f>
        <v>0.079680000000000001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242</v>
      </c>
      <c r="AT355" s="226" t="s">
        <v>149</v>
      </c>
      <c r="AU355" s="226" t="s">
        <v>80</v>
      </c>
      <c r="AY355" s="20" t="s">
        <v>146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78</v>
      </c>
      <c r="BK355" s="227">
        <f>ROUND(I355*H355,2)</f>
        <v>0</v>
      </c>
      <c r="BL355" s="20" t="s">
        <v>242</v>
      </c>
      <c r="BM355" s="226" t="s">
        <v>853</v>
      </c>
    </row>
    <row r="356" s="2" customFormat="1">
      <c r="A356" s="41"/>
      <c r="B356" s="42"/>
      <c r="C356" s="43"/>
      <c r="D356" s="228" t="s">
        <v>156</v>
      </c>
      <c r="E356" s="43"/>
      <c r="F356" s="229" t="s">
        <v>852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156</v>
      </c>
      <c r="AU356" s="20" t="s">
        <v>80</v>
      </c>
    </row>
    <row r="357" s="2" customFormat="1" ht="16.5" customHeight="1">
      <c r="A357" s="41"/>
      <c r="B357" s="42"/>
      <c r="C357" s="215" t="s">
        <v>309</v>
      </c>
      <c r="D357" s="215" t="s">
        <v>149</v>
      </c>
      <c r="E357" s="216" t="s">
        <v>854</v>
      </c>
      <c r="F357" s="217" t="s">
        <v>855</v>
      </c>
      <c r="G357" s="218" t="s">
        <v>773</v>
      </c>
      <c r="H357" s="219">
        <v>1</v>
      </c>
      <c r="I357" s="220"/>
      <c r="J357" s="221">
        <f>ROUND(I357*H357,2)</f>
        <v>0</v>
      </c>
      <c r="K357" s="217" t="s">
        <v>260</v>
      </c>
      <c r="L357" s="47"/>
      <c r="M357" s="222" t="s">
        <v>19</v>
      </c>
      <c r="N357" s="223" t="s">
        <v>42</v>
      </c>
      <c r="O357" s="87"/>
      <c r="P357" s="224">
        <f>O357*H357</f>
        <v>0</v>
      </c>
      <c r="Q357" s="224">
        <v>0.0066400000000000001</v>
      </c>
      <c r="R357" s="224">
        <f>Q357*H357</f>
        <v>0.0066400000000000001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242</v>
      </c>
      <c r="AT357" s="226" t="s">
        <v>149</v>
      </c>
      <c r="AU357" s="226" t="s">
        <v>80</v>
      </c>
      <c r="AY357" s="20" t="s">
        <v>146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78</v>
      </c>
      <c r="BK357" s="227">
        <f>ROUND(I357*H357,2)</f>
        <v>0</v>
      </c>
      <c r="BL357" s="20" t="s">
        <v>242</v>
      </c>
      <c r="BM357" s="226" t="s">
        <v>856</v>
      </c>
    </row>
    <row r="358" s="2" customFormat="1">
      <c r="A358" s="41"/>
      <c r="B358" s="42"/>
      <c r="C358" s="43"/>
      <c r="D358" s="228" t="s">
        <v>156</v>
      </c>
      <c r="E358" s="43"/>
      <c r="F358" s="229" t="s">
        <v>855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156</v>
      </c>
      <c r="AU358" s="20" t="s">
        <v>80</v>
      </c>
    </row>
    <row r="359" s="2" customFormat="1" ht="24.15" customHeight="1">
      <c r="A359" s="41"/>
      <c r="B359" s="42"/>
      <c r="C359" s="215" t="s">
        <v>316</v>
      </c>
      <c r="D359" s="215" t="s">
        <v>149</v>
      </c>
      <c r="E359" s="216" t="s">
        <v>857</v>
      </c>
      <c r="F359" s="217" t="s">
        <v>858</v>
      </c>
      <c r="G359" s="218" t="s">
        <v>312</v>
      </c>
      <c r="H359" s="267"/>
      <c r="I359" s="220"/>
      <c r="J359" s="221">
        <f>ROUND(I359*H359,2)</f>
        <v>0</v>
      </c>
      <c r="K359" s="217" t="s">
        <v>153</v>
      </c>
      <c r="L359" s="47"/>
      <c r="M359" s="222" t="s">
        <v>19</v>
      </c>
      <c r="N359" s="223" t="s">
        <v>42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242</v>
      </c>
      <c r="AT359" s="226" t="s">
        <v>149</v>
      </c>
      <c r="AU359" s="226" t="s">
        <v>80</v>
      </c>
      <c r="AY359" s="20" t="s">
        <v>146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78</v>
      </c>
      <c r="BK359" s="227">
        <f>ROUND(I359*H359,2)</f>
        <v>0</v>
      </c>
      <c r="BL359" s="20" t="s">
        <v>242</v>
      </c>
      <c r="BM359" s="226" t="s">
        <v>859</v>
      </c>
    </row>
    <row r="360" s="2" customFormat="1">
      <c r="A360" s="41"/>
      <c r="B360" s="42"/>
      <c r="C360" s="43"/>
      <c r="D360" s="228" t="s">
        <v>156</v>
      </c>
      <c r="E360" s="43"/>
      <c r="F360" s="229" t="s">
        <v>860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156</v>
      </c>
      <c r="AU360" s="20" t="s">
        <v>80</v>
      </c>
    </row>
    <row r="361" s="2" customFormat="1">
      <c r="A361" s="41"/>
      <c r="B361" s="42"/>
      <c r="C361" s="43"/>
      <c r="D361" s="233" t="s">
        <v>158</v>
      </c>
      <c r="E361" s="43"/>
      <c r="F361" s="234" t="s">
        <v>861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158</v>
      </c>
      <c r="AU361" s="20" t="s">
        <v>80</v>
      </c>
    </row>
    <row r="362" s="2" customFormat="1" ht="33" customHeight="1">
      <c r="A362" s="41"/>
      <c r="B362" s="42"/>
      <c r="C362" s="215" t="s">
        <v>324</v>
      </c>
      <c r="D362" s="215" t="s">
        <v>149</v>
      </c>
      <c r="E362" s="216" t="s">
        <v>862</v>
      </c>
      <c r="F362" s="217" t="s">
        <v>863</v>
      </c>
      <c r="G362" s="218" t="s">
        <v>312</v>
      </c>
      <c r="H362" s="267"/>
      <c r="I362" s="220"/>
      <c r="J362" s="221">
        <f>ROUND(I362*H362,2)</f>
        <v>0</v>
      </c>
      <c r="K362" s="217" t="s">
        <v>153</v>
      </c>
      <c r="L362" s="47"/>
      <c r="M362" s="222" t="s">
        <v>19</v>
      </c>
      <c r="N362" s="223" t="s">
        <v>42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242</v>
      </c>
      <c r="AT362" s="226" t="s">
        <v>149</v>
      </c>
      <c r="AU362" s="226" t="s">
        <v>80</v>
      </c>
      <c r="AY362" s="20" t="s">
        <v>146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78</v>
      </c>
      <c r="BK362" s="227">
        <f>ROUND(I362*H362,2)</f>
        <v>0</v>
      </c>
      <c r="BL362" s="20" t="s">
        <v>242</v>
      </c>
      <c r="BM362" s="226" t="s">
        <v>864</v>
      </c>
    </row>
    <row r="363" s="2" customFormat="1">
      <c r="A363" s="41"/>
      <c r="B363" s="42"/>
      <c r="C363" s="43"/>
      <c r="D363" s="228" t="s">
        <v>156</v>
      </c>
      <c r="E363" s="43"/>
      <c r="F363" s="229" t="s">
        <v>865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156</v>
      </c>
      <c r="AU363" s="20" t="s">
        <v>80</v>
      </c>
    </row>
    <row r="364" s="2" customFormat="1">
      <c r="A364" s="41"/>
      <c r="B364" s="42"/>
      <c r="C364" s="43"/>
      <c r="D364" s="233" t="s">
        <v>158</v>
      </c>
      <c r="E364" s="43"/>
      <c r="F364" s="234" t="s">
        <v>866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158</v>
      </c>
      <c r="AU364" s="20" t="s">
        <v>80</v>
      </c>
    </row>
    <row r="365" s="12" customFormat="1" ht="25.92" customHeight="1">
      <c r="A365" s="12"/>
      <c r="B365" s="199"/>
      <c r="C365" s="200"/>
      <c r="D365" s="201" t="s">
        <v>70</v>
      </c>
      <c r="E365" s="202" t="s">
        <v>605</v>
      </c>
      <c r="F365" s="202" t="s">
        <v>606</v>
      </c>
      <c r="G365" s="200"/>
      <c r="H365" s="200"/>
      <c r="I365" s="203"/>
      <c r="J365" s="204">
        <f>BK365</f>
        <v>0</v>
      </c>
      <c r="K365" s="200"/>
      <c r="L365" s="205"/>
      <c r="M365" s="206"/>
      <c r="N365" s="207"/>
      <c r="O365" s="207"/>
      <c r="P365" s="208">
        <f>SUM(P366:P390)</f>
        <v>0</v>
      </c>
      <c r="Q365" s="207"/>
      <c r="R365" s="208">
        <f>SUM(R366:R390)</f>
        <v>0</v>
      </c>
      <c r="S365" s="207"/>
      <c r="T365" s="209">
        <f>SUM(T366:T390)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154</v>
      </c>
      <c r="AT365" s="211" t="s">
        <v>70</v>
      </c>
      <c r="AU365" s="211" t="s">
        <v>71</v>
      </c>
      <c r="AY365" s="210" t="s">
        <v>146</v>
      </c>
      <c r="BK365" s="212">
        <f>SUM(BK366:BK390)</f>
        <v>0</v>
      </c>
    </row>
    <row r="366" s="2" customFormat="1" ht="16.5" customHeight="1">
      <c r="A366" s="41"/>
      <c r="B366" s="42"/>
      <c r="C366" s="215" t="s">
        <v>329</v>
      </c>
      <c r="D366" s="215" t="s">
        <v>149</v>
      </c>
      <c r="E366" s="216" t="s">
        <v>867</v>
      </c>
      <c r="F366" s="217" t="s">
        <v>868</v>
      </c>
      <c r="G366" s="218" t="s">
        <v>610</v>
      </c>
      <c r="H366" s="219">
        <v>16</v>
      </c>
      <c r="I366" s="220"/>
      <c r="J366" s="221">
        <f>ROUND(I366*H366,2)</f>
        <v>0</v>
      </c>
      <c r="K366" s="217" t="s">
        <v>153</v>
      </c>
      <c r="L366" s="47"/>
      <c r="M366" s="222" t="s">
        <v>19</v>
      </c>
      <c r="N366" s="223" t="s">
        <v>42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611</v>
      </c>
      <c r="AT366" s="226" t="s">
        <v>149</v>
      </c>
      <c r="AU366" s="226" t="s">
        <v>78</v>
      </c>
      <c r="AY366" s="20" t="s">
        <v>146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78</v>
      </c>
      <c r="BK366" s="227">
        <f>ROUND(I366*H366,2)</f>
        <v>0</v>
      </c>
      <c r="BL366" s="20" t="s">
        <v>611</v>
      </c>
      <c r="BM366" s="226" t="s">
        <v>869</v>
      </c>
    </row>
    <row r="367" s="2" customFormat="1">
      <c r="A367" s="41"/>
      <c r="B367" s="42"/>
      <c r="C367" s="43"/>
      <c r="D367" s="228" t="s">
        <v>156</v>
      </c>
      <c r="E367" s="43"/>
      <c r="F367" s="229" t="s">
        <v>870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156</v>
      </c>
      <c r="AU367" s="20" t="s">
        <v>78</v>
      </c>
    </row>
    <row r="368" s="2" customFormat="1">
      <c r="A368" s="41"/>
      <c r="B368" s="42"/>
      <c r="C368" s="43"/>
      <c r="D368" s="233" t="s">
        <v>158</v>
      </c>
      <c r="E368" s="43"/>
      <c r="F368" s="234" t="s">
        <v>871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158</v>
      </c>
      <c r="AU368" s="20" t="s">
        <v>78</v>
      </c>
    </row>
    <row r="369" s="15" customFormat="1">
      <c r="A369" s="15"/>
      <c r="B369" s="268"/>
      <c r="C369" s="269"/>
      <c r="D369" s="228" t="s">
        <v>160</v>
      </c>
      <c r="E369" s="270" t="s">
        <v>19</v>
      </c>
      <c r="F369" s="271" t="s">
        <v>872</v>
      </c>
      <c r="G369" s="269"/>
      <c r="H369" s="270" t="s">
        <v>19</v>
      </c>
      <c r="I369" s="272"/>
      <c r="J369" s="269"/>
      <c r="K369" s="269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160</v>
      </c>
      <c r="AU369" s="277" t="s">
        <v>78</v>
      </c>
      <c r="AV369" s="15" t="s">
        <v>78</v>
      </c>
      <c r="AW369" s="15" t="s">
        <v>33</v>
      </c>
      <c r="AX369" s="15" t="s">
        <v>71</v>
      </c>
      <c r="AY369" s="277" t="s">
        <v>146</v>
      </c>
    </row>
    <row r="370" s="13" customFormat="1">
      <c r="A370" s="13"/>
      <c r="B370" s="235"/>
      <c r="C370" s="236"/>
      <c r="D370" s="228" t="s">
        <v>160</v>
      </c>
      <c r="E370" s="237" t="s">
        <v>19</v>
      </c>
      <c r="F370" s="238" t="s">
        <v>242</v>
      </c>
      <c r="G370" s="236"/>
      <c r="H370" s="239">
        <v>16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160</v>
      </c>
      <c r="AU370" s="245" t="s">
        <v>78</v>
      </c>
      <c r="AV370" s="13" t="s">
        <v>80</v>
      </c>
      <c r="AW370" s="13" t="s">
        <v>33</v>
      </c>
      <c r="AX370" s="13" t="s">
        <v>78</v>
      </c>
      <c r="AY370" s="245" t="s">
        <v>146</v>
      </c>
    </row>
    <row r="371" s="2" customFormat="1" ht="16.5" customHeight="1">
      <c r="A371" s="41"/>
      <c r="B371" s="42"/>
      <c r="C371" s="215" t="s">
        <v>336</v>
      </c>
      <c r="D371" s="215" t="s">
        <v>149</v>
      </c>
      <c r="E371" s="216" t="s">
        <v>618</v>
      </c>
      <c r="F371" s="217" t="s">
        <v>619</v>
      </c>
      <c r="G371" s="218" t="s">
        <v>610</v>
      </c>
      <c r="H371" s="219">
        <v>24</v>
      </c>
      <c r="I371" s="220"/>
      <c r="J371" s="221">
        <f>ROUND(I371*H371,2)</f>
        <v>0</v>
      </c>
      <c r="K371" s="217" t="s">
        <v>153</v>
      </c>
      <c r="L371" s="47"/>
      <c r="M371" s="222" t="s">
        <v>19</v>
      </c>
      <c r="N371" s="223" t="s">
        <v>42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611</v>
      </c>
      <c r="AT371" s="226" t="s">
        <v>149</v>
      </c>
      <c r="AU371" s="226" t="s">
        <v>78</v>
      </c>
      <c r="AY371" s="20" t="s">
        <v>146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78</v>
      </c>
      <c r="BK371" s="227">
        <f>ROUND(I371*H371,2)</f>
        <v>0</v>
      </c>
      <c r="BL371" s="20" t="s">
        <v>611</v>
      </c>
      <c r="BM371" s="226" t="s">
        <v>873</v>
      </c>
    </row>
    <row r="372" s="2" customFormat="1">
      <c r="A372" s="41"/>
      <c r="B372" s="42"/>
      <c r="C372" s="43"/>
      <c r="D372" s="228" t="s">
        <v>156</v>
      </c>
      <c r="E372" s="43"/>
      <c r="F372" s="229" t="s">
        <v>621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156</v>
      </c>
      <c r="AU372" s="20" t="s">
        <v>78</v>
      </c>
    </row>
    <row r="373" s="2" customFormat="1">
      <c r="A373" s="41"/>
      <c r="B373" s="42"/>
      <c r="C373" s="43"/>
      <c r="D373" s="233" t="s">
        <v>158</v>
      </c>
      <c r="E373" s="43"/>
      <c r="F373" s="234" t="s">
        <v>622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158</v>
      </c>
      <c r="AU373" s="20" t="s">
        <v>78</v>
      </c>
    </row>
    <row r="374" s="15" customFormat="1">
      <c r="A374" s="15"/>
      <c r="B374" s="268"/>
      <c r="C374" s="269"/>
      <c r="D374" s="228" t="s">
        <v>160</v>
      </c>
      <c r="E374" s="270" t="s">
        <v>19</v>
      </c>
      <c r="F374" s="271" t="s">
        <v>872</v>
      </c>
      <c r="G374" s="269"/>
      <c r="H374" s="270" t="s">
        <v>19</v>
      </c>
      <c r="I374" s="272"/>
      <c r="J374" s="269"/>
      <c r="K374" s="269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160</v>
      </c>
      <c r="AU374" s="277" t="s">
        <v>78</v>
      </c>
      <c r="AV374" s="15" t="s">
        <v>78</v>
      </c>
      <c r="AW374" s="15" t="s">
        <v>33</v>
      </c>
      <c r="AX374" s="15" t="s">
        <v>71</v>
      </c>
      <c r="AY374" s="277" t="s">
        <v>146</v>
      </c>
    </row>
    <row r="375" s="13" customFormat="1">
      <c r="A375" s="13"/>
      <c r="B375" s="235"/>
      <c r="C375" s="236"/>
      <c r="D375" s="228" t="s">
        <v>160</v>
      </c>
      <c r="E375" s="237" t="s">
        <v>19</v>
      </c>
      <c r="F375" s="238" t="s">
        <v>297</v>
      </c>
      <c r="G375" s="236"/>
      <c r="H375" s="239">
        <v>24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160</v>
      </c>
      <c r="AU375" s="245" t="s">
        <v>78</v>
      </c>
      <c r="AV375" s="13" t="s">
        <v>80</v>
      </c>
      <c r="AW375" s="13" t="s">
        <v>33</v>
      </c>
      <c r="AX375" s="13" t="s">
        <v>78</v>
      </c>
      <c r="AY375" s="245" t="s">
        <v>146</v>
      </c>
    </row>
    <row r="376" s="2" customFormat="1" ht="24.15" customHeight="1">
      <c r="A376" s="41"/>
      <c r="B376" s="42"/>
      <c r="C376" s="215" t="s">
        <v>342</v>
      </c>
      <c r="D376" s="215" t="s">
        <v>149</v>
      </c>
      <c r="E376" s="216" t="s">
        <v>874</v>
      </c>
      <c r="F376" s="217" t="s">
        <v>875</v>
      </c>
      <c r="G376" s="218" t="s">
        <v>610</v>
      </c>
      <c r="H376" s="219">
        <v>16</v>
      </c>
      <c r="I376" s="220"/>
      <c r="J376" s="221">
        <f>ROUND(I376*H376,2)</f>
        <v>0</v>
      </c>
      <c r="K376" s="217" t="s">
        <v>153</v>
      </c>
      <c r="L376" s="47"/>
      <c r="M376" s="222" t="s">
        <v>19</v>
      </c>
      <c r="N376" s="223" t="s">
        <v>42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611</v>
      </c>
      <c r="AT376" s="226" t="s">
        <v>149</v>
      </c>
      <c r="AU376" s="226" t="s">
        <v>78</v>
      </c>
      <c r="AY376" s="20" t="s">
        <v>146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78</v>
      </c>
      <c r="BK376" s="227">
        <f>ROUND(I376*H376,2)</f>
        <v>0</v>
      </c>
      <c r="BL376" s="20" t="s">
        <v>611</v>
      </c>
      <c r="BM376" s="226" t="s">
        <v>876</v>
      </c>
    </row>
    <row r="377" s="2" customFormat="1">
      <c r="A377" s="41"/>
      <c r="B377" s="42"/>
      <c r="C377" s="43"/>
      <c r="D377" s="228" t="s">
        <v>156</v>
      </c>
      <c r="E377" s="43"/>
      <c r="F377" s="229" t="s">
        <v>877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156</v>
      </c>
      <c r="AU377" s="20" t="s">
        <v>78</v>
      </c>
    </row>
    <row r="378" s="2" customFormat="1">
      <c r="A378" s="41"/>
      <c r="B378" s="42"/>
      <c r="C378" s="43"/>
      <c r="D378" s="233" t="s">
        <v>158</v>
      </c>
      <c r="E378" s="43"/>
      <c r="F378" s="234" t="s">
        <v>878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158</v>
      </c>
      <c r="AU378" s="20" t="s">
        <v>78</v>
      </c>
    </row>
    <row r="379" s="15" customFormat="1">
      <c r="A379" s="15"/>
      <c r="B379" s="268"/>
      <c r="C379" s="269"/>
      <c r="D379" s="228" t="s">
        <v>160</v>
      </c>
      <c r="E379" s="270" t="s">
        <v>19</v>
      </c>
      <c r="F379" s="271" t="s">
        <v>872</v>
      </c>
      <c r="G379" s="269"/>
      <c r="H379" s="270" t="s">
        <v>19</v>
      </c>
      <c r="I379" s="272"/>
      <c r="J379" s="269"/>
      <c r="K379" s="269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160</v>
      </c>
      <c r="AU379" s="277" t="s">
        <v>78</v>
      </c>
      <c r="AV379" s="15" t="s">
        <v>78</v>
      </c>
      <c r="AW379" s="15" t="s">
        <v>33</v>
      </c>
      <c r="AX379" s="15" t="s">
        <v>71</v>
      </c>
      <c r="AY379" s="277" t="s">
        <v>146</v>
      </c>
    </row>
    <row r="380" s="13" customFormat="1">
      <c r="A380" s="13"/>
      <c r="B380" s="235"/>
      <c r="C380" s="236"/>
      <c r="D380" s="228" t="s">
        <v>160</v>
      </c>
      <c r="E380" s="237" t="s">
        <v>19</v>
      </c>
      <c r="F380" s="238" t="s">
        <v>242</v>
      </c>
      <c r="G380" s="236"/>
      <c r="H380" s="239">
        <v>16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160</v>
      </c>
      <c r="AU380" s="245" t="s">
        <v>78</v>
      </c>
      <c r="AV380" s="13" t="s">
        <v>80</v>
      </c>
      <c r="AW380" s="13" t="s">
        <v>33</v>
      </c>
      <c r="AX380" s="13" t="s">
        <v>78</v>
      </c>
      <c r="AY380" s="245" t="s">
        <v>146</v>
      </c>
    </row>
    <row r="381" s="2" customFormat="1" ht="16.5" customHeight="1">
      <c r="A381" s="41"/>
      <c r="B381" s="42"/>
      <c r="C381" s="215" t="s">
        <v>250</v>
      </c>
      <c r="D381" s="215" t="s">
        <v>149</v>
      </c>
      <c r="E381" s="216" t="s">
        <v>625</v>
      </c>
      <c r="F381" s="217" t="s">
        <v>626</v>
      </c>
      <c r="G381" s="218" t="s">
        <v>610</v>
      </c>
      <c r="H381" s="219">
        <v>10</v>
      </c>
      <c r="I381" s="220"/>
      <c r="J381" s="221">
        <f>ROUND(I381*H381,2)</f>
        <v>0</v>
      </c>
      <c r="K381" s="217" t="s">
        <v>153</v>
      </c>
      <c r="L381" s="47"/>
      <c r="M381" s="222" t="s">
        <v>19</v>
      </c>
      <c r="N381" s="223" t="s">
        <v>42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611</v>
      </c>
      <c r="AT381" s="226" t="s">
        <v>149</v>
      </c>
      <c r="AU381" s="226" t="s">
        <v>78</v>
      </c>
      <c r="AY381" s="20" t="s">
        <v>146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78</v>
      </c>
      <c r="BK381" s="227">
        <f>ROUND(I381*H381,2)</f>
        <v>0</v>
      </c>
      <c r="BL381" s="20" t="s">
        <v>611</v>
      </c>
      <c r="BM381" s="226" t="s">
        <v>879</v>
      </c>
    </row>
    <row r="382" s="2" customFormat="1">
      <c r="A382" s="41"/>
      <c r="B382" s="42"/>
      <c r="C382" s="43"/>
      <c r="D382" s="228" t="s">
        <v>156</v>
      </c>
      <c r="E382" s="43"/>
      <c r="F382" s="229" t="s">
        <v>628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156</v>
      </c>
      <c r="AU382" s="20" t="s">
        <v>78</v>
      </c>
    </row>
    <row r="383" s="2" customFormat="1">
      <c r="A383" s="41"/>
      <c r="B383" s="42"/>
      <c r="C383" s="43"/>
      <c r="D383" s="233" t="s">
        <v>158</v>
      </c>
      <c r="E383" s="43"/>
      <c r="F383" s="234" t="s">
        <v>629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158</v>
      </c>
      <c r="AU383" s="20" t="s">
        <v>78</v>
      </c>
    </row>
    <row r="384" s="15" customFormat="1">
      <c r="A384" s="15"/>
      <c r="B384" s="268"/>
      <c r="C384" s="269"/>
      <c r="D384" s="228" t="s">
        <v>160</v>
      </c>
      <c r="E384" s="270" t="s">
        <v>19</v>
      </c>
      <c r="F384" s="271" t="s">
        <v>630</v>
      </c>
      <c r="G384" s="269"/>
      <c r="H384" s="270" t="s">
        <v>19</v>
      </c>
      <c r="I384" s="272"/>
      <c r="J384" s="269"/>
      <c r="K384" s="269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160</v>
      </c>
      <c r="AU384" s="277" t="s">
        <v>78</v>
      </c>
      <c r="AV384" s="15" t="s">
        <v>78</v>
      </c>
      <c r="AW384" s="15" t="s">
        <v>33</v>
      </c>
      <c r="AX384" s="15" t="s">
        <v>71</v>
      </c>
      <c r="AY384" s="277" t="s">
        <v>146</v>
      </c>
    </row>
    <row r="385" s="13" customFormat="1">
      <c r="A385" s="13"/>
      <c r="B385" s="235"/>
      <c r="C385" s="236"/>
      <c r="D385" s="228" t="s">
        <v>160</v>
      </c>
      <c r="E385" s="237" t="s">
        <v>19</v>
      </c>
      <c r="F385" s="238" t="s">
        <v>214</v>
      </c>
      <c r="G385" s="236"/>
      <c r="H385" s="239">
        <v>10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160</v>
      </c>
      <c r="AU385" s="245" t="s">
        <v>78</v>
      </c>
      <c r="AV385" s="13" t="s">
        <v>80</v>
      </c>
      <c r="AW385" s="13" t="s">
        <v>33</v>
      </c>
      <c r="AX385" s="13" t="s">
        <v>78</v>
      </c>
      <c r="AY385" s="245" t="s">
        <v>146</v>
      </c>
    </row>
    <row r="386" s="2" customFormat="1" ht="16.5" customHeight="1">
      <c r="A386" s="41"/>
      <c r="B386" s="42"/>
      <c r="C386" s="215" t="s">
        <v>355</v>
      </c>
      <c r="D386" s="215" t="s">
        <v>149</v>
      </c>
      <c r="E386" s="216" t="s">
        <v>880</v>
      </c>
      <c r="F386" s="217" t="s">
        <v>881</v>
      </c>
      <c r="G386" s="218" t="s">
        <v>610</v>
      </c>
      <c r="H386" s="219">
        <v>8</v>
      </c>
      <c r="I386" s="220"/>
      <c r="J386" s="221">
        <f>ROUND(I386*H386,2)</f>
        <v>0</v>
      </c>
      <c r="K386" s="217" t="s">
        <v>153</v>
      </c>
      <c r="L386" s="47"/>
      <c r="M386" s="222" t="s">
        <v>19</v>
      </c>
      <c r="N386" s="223" t="s">
        <v>42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611</v>
      </c>
      <c r="AT386" s="226" t="s">
        <v>149</v>
      </c>
      <c r="AU386" s="226" t="s">
        <v>78</v>
      </c>
      <c r="AY386" s="20" t="s">
        <v>146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78</v>
      </c>
      <c r="BK386" s="227">
        <f>ROUND(I386*H386,2)</f>
        <v>0</v>
      </c>
      <c r="BL386" s="20" t="s">
        <v>611</v>
      </c>
      <c r="BM386" s="226" t="s">
        <v>882</v>
      </c>
    </row>
    <row r="387" s="2" customFormat="1">
      <c r="A387" s="41"/>
      <c r="B387" s="42"/>
      <c r="C387" s="43"/>
      <c r="D387" s="228" t="s">
        <v>156</v>
      </c>
      <c r="E387" s="43"/>
      <c r="F387" s="229" t="s">
        <v>883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156</v>
      </c>
      <c r="AU387" s="20" t="s">
        <v>78</v>
      </c>
    </row>
    <row r="388" s="2" customFormat="1">
      <c r="A388" s="41"/>
      <c r="B388" s="42"/>
      <c r="C388" s="43"/>
      <c r="D388" s="233" t="s">
        <v>158</v>
      </c>
      <c r="E388" s="43"/>
      <c r="F388" s="234" t="s">
        <v>884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158</v>
      </c>
      <c r="AU388" s="20" t="s">
        <v>78</v>
      </c>
    </row>
    <row r="389" s="15" customFormat="1">
      <c r="A389" s="15"/>
      <c r="B389" s="268"/>
      <c r="C389" s="269"/>
      <c r="D389" s="228" t="s">
        <v>160</v>
      </c>
      <c r="E389" s="270" t="s">
        <v>19</v>
      </c>
      <c r="F389" s="271" t="s">
        <v>885</v>
      </c>
      <c r="G389" s="269"/>
      <c r="H389" s="270" t="s">
        <v>19</v>
      </c>
      <c r="I389" s="272"/>
      <c r="J389" s="269"/>
      <c r="K389" s="269"/>
      <c r="L389" s="273"/>
      <c r="M389" s="274"/>
      <c r="N389" s="275"/>
      <c r="O389" s="275"/>
      <c r="P389" s="275"/>
      <c r="Q389" s="275"/>
      <c r="R389" s="275"/>
      <c r="S389" s="275"/>
      <c r="T389" s="27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7" t="s">
        <v>160</v>
      </c>
      <c r="AU389" s="277" t="s">
        <v>78</v>
      </c>
      <c r="AV389" s="15" t="s">
        <v>78</v>
      </c>
      <c r="AW389" s="15" t="s">
        <v>33</v>
      </c>
      <c r="AX389" s="15" t="s">
        <v>71</v>
      </c>
      <c r="AY389" s="277" t="s">
        <v>146</v>
      </c>
    </row>
    <row r="390" s="13" customFormat="1">
      <c r="A390" s="13"/>
      <c r="B390" s="235"/>
      <c r="C390" s="236"/>
      <c r="D390" s="228" t="s">
        <v>160</v>
      </c>
      <c r="E390" s="237" t="s">
        <v>19</v>
      </c>
      <c r="F390" s="238" t="s">
        <v>202</v>
      </c>
      <c r="G390" s="236"/>
      <c r="H390" s="239">
        <v>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160</v>
      </c>
      <c r="AU390" s="245" t="s">
        <v>78</v>
      </c>
      <c r="AV390" s="13" t="s">
        <v>80</v>
      </c>
      <c r="AW390" s="13" t="s">
        <v>33</v>
      </c>
      <c r="AX390" s="13" t="s">
        <v>78</v>
      </c>
      <c r="AY390" s="245" t="s">
        <v>146</v>
      </c>
    </row>
    <row r="391" s="12" customFormat="1" ht="25.92" customHeight="1">
      <c r="A391" s="12"/>
      <c r="B391" s="199"/>
      <c r="C391" s="200"/>
      <c r="D391" s="201" t="s">
        <v>70</v>
      </c>
      <c r="E391" s="202" t="s">
        <v>886</v>
      </c>
      <c r="F391" s="202" t="s">
        <v>887</v>
      </c>
      <c r="G391" s="200"/>
      <c r="H391" s="200"/>
      <c r="I391" s="203"/>
      <c r="J391" s="204">
        <f>BK391</f>
        <v>0</v>
      </c>
      <c r="K391" s="200"/>
      <c r="L391" s="205"/>
      <c r="M391" s="206"/>
      <c r="N391" s="207"/>
      <c r="O391" s="207"/>
      <c r="P391" s="208">
        <f>SUM(P392:P476)</f>
        <v>0</v>
      </c>
      <c r="Q391" s="207"/>
      <c r="R391" s="208">
        <f>SUM(R392:R476)</f>
        <v>0</v>
      </c>
      <c r="S391" s="207"/>
      <c r="T391" s="209">
        <f>SUM(T392:T476)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0" t="s">
        <v>154</v>
      </c>
      <c r="AT391" s="211" t="s">
        <v>70</v>
      </c>
      <c r="AU391" s="211" t="s">
        <v>71</v>
      </c>
      <c r="AY391" s="210" t="s">
        <v>146</v>
      </c>
      <c r="BK391" s="212">
        <f>SUM(BK392:BK476)</f>
        <v>0</v>
      </c>
    </row>
    <row r="392" s="2" customFormat="1" ht="16.5" customHeight="1">
      <c r="A392" s="41"/>
      <c r="B392" s="42"/>
      <c r="C392" s="257" t="s">
        <v>361</v>
      </c>
      <c r="D392" s="257" t="s">
        <v>247</v>
      </c>
      <c r="E392" s="258" t="s">
        <v>888</v>
      </c>
      <c r="F392" s="259" t="s">
        <v>889</v>
      </c>
      <c r="G392" s="260" t="s">
        <v>773</v>
      </c>
      <c r="H392" s="261">
        <v>1</v>
      </c>
      <c r="I392" s="262"/>
      <c r="J392" s="263">
        <f>ROUND(I392*H392,2)</f>
        <v>0</v>
      </c>
      <c r="K392" s="259" t="s">
        <v>260</v>
      </c>
      <c r="L392" s="264"/>
      <c r="M392" s="265" t="s">
        <v>19</v>
      </c>
      <c r="N392" s="266" t="s">
        <v>42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611</v>
      </c>
      <c r="AT392" s="226" t="s">
        <v>247</v>
      </c>
      <c r="AU392" s="226" t="s">
        <v>78</v>
      </c>
      <c r="AY392" s="20" t="s">
        <v>146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78</v>
      </c>
      <c r="BK392" s="227">
        <f>ROUND(I392*H392,2)</f>
        <v>0</v>
      </c>
      <c r="BL392" s="20" t="s">
        <v>611</v>
      </c>
      <c r="BM392" s="226" t="s">
        <v>890</v>
      </c>
    </row>
    <row r="393" s="2" customFormat="1">
      <c r="A393" s="41"/>
      <c r="B393" s="42"/>
      <c r="C393" s="43"/>
      <c r="D393" s="228" t="s">
        <v>156</v>
      </c>
      <c r="E393" s="43"/>
      <c r="F393" s="229" t="s">
        <v>889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156</v>
      </c>
      <c r="AU393" s="20" t="s">
        <v>78</v>
      </c>
    </row>
    <row r="394" s="15" customFormat="1">
      <c r="A394" s="15"/>
      <c r="B394" s="268"/>
      <c r="C394" s="269"/>
      <c r="D394" s="228" t="s">
        <v>160</v>
      </c>
      <c r="E394" s="270" t="s">
        <v>19</v>
      </c>
      <c r="F394" s="271" t="s">
        <v>891</v>
      </c>
      <c r="G394" s="269"/>
      <c r="H394" s="270" t="s">
        <v>19</v>
      </c>
      <c r="I394" s="272"/>
      <c r="J394" s="269"/>
      <c r="K394" s="269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160</v>
      </c>
      <c r="AU394" s="277" t="s">
        <v>78</v>
      </c>
      <c r="AV394" s="15" t="s">
        <v>78</v>
      </c>
      <c r="AW394" s="15" t="s">
        <v>33</v>
      </c>
      <c r="AX394" s="15" t="s">
        <v>71</v>
      </c>
      <c r="AY394" s="277" t="s">
        <v>146</v>
      </c>
    </row>
    <row r="395" s="15" customFormat="1">
      <c r="A395" s="15"/>
      <c r="B395" s="268"/>
      <c r="C395" s="269"/>
      <c r="D395" s="228" t="s">
        <v>160</v>
      </c>
      <c r="E395" s="270" t="s">
        <v>19</v>
      </c>
      <c r="F395" s="271" t="s">
        <v>892</v>
      </c>
      <c r="G395" s="269"/>
      <c r="H395" s="270" t="s">
        <v>19</v>
      </c>
      <c r="I395" s="272"/>
      <c r="J395" s="269"/>
      <c r="K395" s="269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160</v>
      </c>
      <c r="AU395" s="277" t="s">
        <v>78</v>
      </c>
      <c r="AV395" s="15" t="s">
        <v>78</v>
      </c>
      <c r="AW395" s="15" t="s">
        <v>33</v>
      </c>
      <c r="AX395" s="15" t="s">
        <v>71</v>
      </c>
      <c r="AY395" s="277" t="s">
        <v>146</v>
      </c>
    </row>
    <row r="396" s="15" customFormat="1">
      <c r="A396" s="15"/>
      <c r="B396" s="268"/>
      <c r="C396" s="269"/>
      <c r="D396" s="228" t="s">
        <v>160</v>
      </c>
      <c r="E396" s="270" t="s">
        <v>19</v>
      </c>
      <c r="F396" s="271" t="s">
        <v>893</v>
      </c>
      <c r="G396" s="269"/>
      <c r="H396" s="270" t="s">
        <v>19</v>
      </c>
      <c r="I396" s="272"/>
      <c r="J396" s="269"/>
      <c r="K396" s="269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160</v>
      </c>
      <c r="AU396" s="277" t="s">
        <v>78</v>
      </c>
      <c r="AV396" s="15" t="s">
        <v>78</v>
      </c>
      <c r="AW396" s="15" t="s">
        <v>33</v>
      </c>
      <c r="AX396" s="15" t="s">
        <v>71</v>
      </c>
      <c r="AY396" s="277" t="s">
        <v>146</v>
      </c>
    </row>
    <row r="397" s="15" customFormat="1">
      <c r="A397" s="15"/>
      <c r="B397" s="268"/>
      <c r="C397" s="269"/>
      <c r="D397" s="228" t="s">
        <v>160</v>
      </c>
      <c r="E397" s="270" t="s">
        <v>19</v>
      </c>
      <c r="F397" s="271" t="s">
        <v>894</v>
      </c>
      <c r="G397" s="269"/>
      <c r="H397" s="270" t="s">
        <v>19</v>
      </c>
      <c r="I397" s="272"/>
      <c r="J397" s="269"/>
      <c r="K397" s="269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160</v>
      </c>
      <c r="AU397" s="277" t="s">
        <v>78</v>
      </c>
      <c r="AV397" s="15" t="s">
        <v>78</v>
      </c>
      <c r="AW397" s="15" t="s">
        <v>33</v>
      </c>
      <c r="AX397" s="15" t="s">
        <v>71</v>
      </c>
      <c r="AY397" s="277" t="s">
        <v>146</v>
      </c>
    </row>
    <row r="398" s="15" customFormat="1">
      <c r="A398" s="15"/>
      <c r="B398" s="268"/>
      <c r="C398" s="269"/>
      <c r="D398" s="228" t="s">
        <v>160</v>
      </c>
      <c r="E398" s="270" t="s">
        <v>19</v>
      </c>
      <c r="F398" s="271" t="s">
        <v>895</v>
      </c>
      <c r="G398" s="269"/>
      <c r="H398" s="270" t="s">
        <v>19</v>
      </c>
      <c r="I398" s="272"/>
      <c r="J398" s="269"/>
      <c r="K398" s="269"/>
      <c r="L398" s="273"/>
      <c r="M398" s="274"/>
      <c r="N398" s="275"/>
      <c r="O398" s="275"/>
      <c r="P398" s="275"/>
      <c r="Q398" s="275"/>
      <c r="R398" s="275"/>
      <c r="S398" s="275"/>
      <c r="T398" s="27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7" t="s">
        <v>160</v>
      </c>
      <c r="AU398" s="277" t="s">
        <v>78</v>
      </c>
      <c r="AV398" s="15" t="s">
        <v>78</v>
      </c>
      <c r="AW398" s="15" t="s">
        <v>33</v>
      </c>
      <c r="AX398" s="15" t="s">
        <v>71</v>
      </c>
      <c r="AY398" s="277" t="s">
        <v>146</v>
      </c>
    </row>
    <row r="399" s="15" customFormat="1">
      <c r="A399" s="15"/>
      <c r="B399" s="268"/>
      <c r="C399" s="269"/>
      <c r="D399" s="228" t="s">
        <v>160</v>
      </c>
      <c r="E399" s="270" t="s">
        <v>19</v>
      </c>
      <c r="F399" s="271" t="s">
        <v>896</v>
      </c>
      <c r="G399" s="269"/>
      <c r="H399" s="270" t="s">
        <v>19</v>
      </c>
      <c r="I399" s="272"/>
      <c r="J399" s="269"/>
      <c r="K399" s="269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160</v>
      </c>
      <c r="AU399" s="277" t="s">
        <v>78</v>
      </c>
      <c r="AV399" s="15" t="s">
        <v>78</v>
      </c>
      <c r="AW399" s="15" t="s">
        <v>33</v>
      </c>
      <c r="AX399" s="15" t="s">
        <v>71</v>
      </c>
      <c r="AY399" s="277" t="s">
        <v>146</v>
      </c>
    </row>
    <row r="400" s="15" customFormat="1">
      <c r="A400" s="15"/>
      <c r="B400" s="268"/>
      <c r="C400" s="269"/>
      <c r="D400" s="228" t="s">
        <v>160</v>
      </c>
      <c r="E400" s="270" t="s">
        <v>19</v>
      </c>
      <c r="F400" s="271" t="s">
        <v>896</v>
      </c>
      <c r="G400" s="269"/>
      <c r="H400" s="270" t="s">
        <v>19</v>
      </c>
      <c r="I400" s="272"/>
      <c r="J400" s="269"/>
      <c r="K400" s="269"/>
      <c r="L400" s="273"/>
      <c r="M400" s="274"/>
      <c r="N400" s="275"/>
      <c r="O400" s="275"/>
      <c r="P400" s="275"/>
      <c r="Q400" s="275"/>
      <c r="R400" s="275"/>
      <c r="S400" s="275"/>
      <c r="T400" s="27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7" t="s">
        <v>160</v>
      </c>
      <c r="AU400" s="277" t="s">
        <v>78</v>
      </c>
      <c r="AV400" s="15" t="s">
        <v>78</v>
      </c>
      <c r="AW400" s="15" t="s">
        <v>33</v>
      </c>
      <c r="AX400" s="15" t="s">
        <v>71</v>
      </c>
      <c r="AY400" s="277" t="s">
        <v>146</v>
      </c>
    </row>
    <row r="401" s="13" customFormat="1">
      <c r="A401" s="13"/>
      <c r="B401" s="235"/>
      <c r="C401" s="236"/>
      <c r="D401" s="228" t="s">
        <v>160</v>
      </c>
      <c r="E401" s="237" t="s">
        <v>19</v>
      </c>
      <c r="F401" s="238" t="s">
        <v>78</v>
      </c>
      <c r="G401" s="236"/>
      <c r="H401" s="239">
        <v>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160</v>
      </c>
      <c r="AU401" s="245" t="s">
        <v>78</v>
      </c>
      <c r="AV401" s="13" t="s">
        <v>80</v>
      </c>
      <c r="AW401" s="13" t="s">
        <v>33</v>
      </c>
      <c r="AX401" s="13" t="s">
        <v>78</v>
      </c>
      <c r="AY401" s="245" t="s">
        <v>146</v>
      </c>
    </row>
    <row r="402" s="2" customFormat="1" ht="16.5" customHeight="1">
      <c r="A402" s="41"/>
      <c r="B402" s="42"/>
      <c r="C402" s="257" t="s">
        <v>369</v>
      </c>
      <c r="D402" s="257" t="s">
        <v>247</v>
      </c>
      <c r="E402" s="258" t="s">
        <v>897</v>
      </c>
      <c r="F402" s="259" t="s">
        <v>898</v>
      </c>
      <c r="G402" s="260" t="s">
        <v>773</v>
      </c>
      <c r="H402" s="261">
        <v>2</v>
      </c>
      <c r="I402" s="262"/>
      <c r="J402" s="263">
        <f>ROUND(I402*H402,2)</f>
        <v>0</v>
      </c>
      <c r="K402" s="259" t="s">
        <v>260</v>
      </c>
      <c r="L402" s="264"/>
      <c r="M402" s="265" t="s">
        <v>19</v>
      </c>
      <c r="N402" s="266" t="s">
        <v>42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611</v>
      </c>
      <c r="AT402" s="226" t="s">
        <v>247</v>
      </c>
      <c r="AU402" s="226" t="s">
        <v>78</v>
      </c>
      <c r="AY402" s="20" t="s">
        <v>146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78</v>
      </c>
      <c r="BK402" s="227">
        <f>ROUND(I402*H402,2)</f>
        <v>0</v>
      </c>
      <c r="BL402" s="20" t="s">
        <v>611</v>
      </c>
      <c r="BM402" s="226" t="s">
        <v>899</v>
      </c>
    </row>
    <row r="403" s="2" customFormat="1">
      <c r="A403" s="41"/>
      <c r="B403" s="42"/>
      <c r="C403" s="43"/>
      <c r="D403" s="228" t="s">
        <v>156</v>
      </c>
      <c r="E403" s="43"/>
      <c r="F403" s="229" t="s">
        <v>898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156</v>
      </c>
      <c r="AU403" s="20" t="s">
        <v>78</v>
      </c>
    </row>
    <row r="404" s="15" customFormat="1">
      <c r="A404" s="15"/>
      <c r="B404" s="268"/>
      <c r="C404" s="269"/>
      <c r="D404" s="228" t="s">
        <v>160</v>
      </c>
      <c r="E404" s="270" t="s">
        <v>19</v>
      </c>
      <c r="F404" s="271" t="s">
        <v>900</v>
      </c>
      <c r="G404" s="269"/>
      <c r="H404" s="270" t="s">
        <v>19</v>
      </c>
      <c r="I404" s="272"/>
      <c r="J404" s="269"/>
      <c r="K404" s="269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160</v>
      </c>
      <c r="AU404" s="277" t="s">
        <v>78</v>
      </c>
      <c r="AV404" s="15" t="s">
        <v>78</v>
      </c>
      <c r="AW404" s="15" t="s">
        <v>33</v>
      </c>
      <c r="AX404" s="15" t="s">
        <v>71</v>
      </c>
      <c r="AY404" s="277" t="s">
        <v>146</v>
      </c>
    </row>
    <row r="405" s="15" customFormat="1">
      <c r="A405" s="15"/>
      <c r="B405" s="268"/>
      <c r="C405" s="269"/>
      <c r="D405" s="228" t="s">
        <v>160</v>
      </c>
      <c r="E405" s="270" t="s">
        <v>19</v>
      </c>
      <c r="F405" s="271" t="s">
        <v>901</v>
      </c>
      <c r="G405" s="269"/>
      <c r="H405" s="270" t="s">
        <v>19</v>
      </c>
      <c r="I405" s="272"/>
      <c r="J405" s="269"/>
      <c r="K405" s="269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160</v>
      </c>
      <c r="AU405" s="277" t="s">
        <v>78</v>
      </c>
      <c r="AV405" s="15" t="s">
        <v>78</v>
      </c>
      <c r="AW405" s="15" t="s">
        <v>33</v>
      </c>
      <c r="AX405" s="15" t="s">
        <v>71</v>
      </c>
      <c r="AY405" s="277" t="s">
        <v>146</v>
      </c>
    </row>
    <row r="406" s="15" customFormat="1">
      <c r="A406" s="15"/>
      <c r="B406" s="268"/>
      <c r="C406" s="269"/>
      <c r="D406" s="228" t="s">
        <v>160</v>
      </c>
      <c r="E406" s="270" t="s">
        <v>19</v>
      </c>
      <c r="F406" s="271" t="s">
        <v>902</v>
      </c>
      <c r="G406" s="269"/>
      <c r="H406" s="270" t="s">
        <v>19</v>
      </c>
      <c r="I406" s="272"/>
      <c r="J406" s="269"/>
      <c r="K406" s="269"/>
      <c r="L406" s="273"/>
      <c r="M406" s="274"/>
      <c r="N406" s="275"/>
      <c r="O406" s="275"/>
      <c r="P406" s="275"/>
      <c r="Q406" s="275"/>
      <c r="R406" s="275"/>
      <c r="S406" s="275"/>
      <c r="T406" s="27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7" t="s">
        <v>160</v>
      </c>
      <c r="AU406" s="277" t="s">
        <v>78</v>
      </c>
      <c r="AV406" s="15" t="s">
        <v>78</v>
      </c>
      <c r="AW406" s="15" t="s">
        <v>33</v>
      </c>
      <c r="AX406" s="15" t="s">
        <v>71</v>
      </c>
      <c r="AY406" s="277" t="s">
        <v>146</v>
      </c>
    </row>
    <row r="407" s="15" customFormat="1">
      <c r="A407" s="15"/>
      <c r="B407" s="268"/>
      <c r="C407" s="269"/>
      <c r="D407" s="228" t="s">
        <v>160</v>
      </c>
      <c r="E407" s="270" t="s">
        <v>19</v>
      </c>
      <c r="F407" s="271" t="s">
        <v>903</v>
      </c>
      <c r="G407" s="269"/>
      <c r="H407" s="270" t="s">
        <v>19</v>
      </c>
      <c r="I407" s="272"/>
      <c r="J407" s="269"/>
      <c r="K407" s="269"/>
      <c r="L407" s="273"/>
      <c r="M407" s="274"/>
      <c r="N407" s="275"/>
      <c r="O407" s="275"/>
      <c r="P407" s="275"/>
      <c r="Q407" s="275"/>
      <c r="R407" s="275"/>
      <c r="S407" s="275"/>
      <c r="T407" s="27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7" t="s">
        <v>160</v>
      </c>
      <c r="AU407" s="277" t="s">
        <v>78</v>
      </c>
      <c r="AV407" s="15" t="s">
        <v>78</v>
      </c>
      <c r="AW407" s="15" t="s">
        <v>33</v>
      </c>
      <c r="AX407" s="15" t="s">
        <v>71</v>
      </c>
      <c r="AY407" s="277" t="s">
        <v>146</v>
      </c>
    </row>
    <row r="408" s="15" customFormat="1">
      <c r="A408" s="15"/>
      <c r="B408" s="268"/>
      <c r="C408" s="269"/>
      <c r="D408" s="228" t="s">
        <v>160</v>
      </c>
      <c r="E408" s="270" t="s">
        <v>19</v>
      </c>
      <c r="F408" s="271" t="s">
        <v>904</v>
      </c>
      <c r="G408" s="269"/>
      <c r="H408" s="270" t="s">
        <v>19</v>
      </c>
      <c r="I408" s="272"/>
      <c r="J408" s="269"/>
      <c r="K408" s="269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160</v>
      </c>
      <c r="AU408" s="277" t="s">
        <v>78</v>
      </c>
      <c r="AV408" s="15" t="s">
        <v>78</v>
      </c>
      <c r="AW408" s="15" t="s">
        <v>33</v>
      </c>
      <c r="AX408" s="15" t="s">
        <v>71</v>
      </c>
      <c r="AY408" s="277" t="s">
        <v>146</v>
      </c>
    </row>
    <row r="409" s="15" customFormat="1">
      <c r="A409" s="15"/>
      <c r="B409" s="268"/>
      <c r="C409" s="269"/>
      <c r="D409" s="228" t="s">
        <v>160</v>
      </c>
      <c r="E409" s="270" t="s">
        <v>19</v>
      </c>
      <c r="F409" s="271" t="s">
        <v>905</v>
      </c>
      <c r="G409" s="269"/>
      <c r="H409" s="270" t="s">
        <v>19</v>
      </c>
      <c r="I409" s="272"/>
      <c r="J409" s="269"/>
      <c r="K409" s="269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160</v>
      </c>
      <c r="AU409" s="277" t="s">
        <v>78</v>
      </c>
      <c r="AV409" s="15" t="s">
        <v>78</v>
      </c>
      <c r="AW409" s="15" t="s">
        <v>33</v>
      </c>
      <c r="AX409" s="15" t="s">
        <v>71</v>
      </c>
      <c r="AY409" s="277" t="s">
        <v>146</v>
      </c>
    </row>
    <row r="410" s="15" customFormat="1">
      <c r="A410" s="15"/>
      <c r="B410" s="268"/>
      <c r="C410" s="269"/>
      <c r="D410" s="228" t="s">
        <v>160</v>
      </c>
      <c r="E410" s="270" t="s">
        <v>19</v>
      </c>
      <c r="F410" s="271" t="s">
        <v>906</v>
      </c>
      <c r="G410" s="269"/>
      <c r="H410" s="270" t="s">
        <v>19</v>
      </c>
      <c r="I410" s="272"/>
      <c r="J410" s="269"/>
      <c r="K410" s="269"/>
      <c r="L410" s="273"/>
      <c r="M410" s="274"/>
      <c r="N410" s="275"/>
      <c r="O410" s="275"/>
      <c r="P410" s="275"/>
      <c r="Q410" s="275"/>
      <c r="R410" s="275"/>
      <c r="S410" s="275"/>
      <c r="T410" s="27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7" t="s">
        <v>160</v>
      </c>
      <c r="AU410" s="277" t="s">
        <v>78</v>
      </c>
      <c r="AV410" s="15" t="s">
        <v>78</v>
      </c>
      <c r="AW410" s="15" t="s">
        <v>33</v>
      </c>
      <c r="AX410" s="15" t="s">
        <v>71</v>
      </c>
      <c r="AY410" s="277" t="s">
        <v>146</v>
      </c>
    </row>
    <row r="411" s="15" customFormat="1">
      <c r="A411" s="15"/>
      <c r="B411" s="268"/>
      <c r="C411" s="269"/>
      <c r="D411" s="228" t="s">
        <v>160</v>
      </c>
      <c r="E411" s="270" t="s">
        <v>19</v>
      </c>
      <c r="F411" s="271" t="s">
        <v>907</v>
      </c>
      <c r="G411" s="269"/>
      <c r="H411" s="270" t="s">
        <v>19</v>
      </c>
      <c r="I411" s="272"/>
      <c r="J411" s="269"/>
      <c r="K411" s="269"/>
      <c r="L411" s="273"/>
      <c r="M411" s="274"/>
      <c r="N411" s="275"/>
      <c r="O411" s="275"/>
      <c r="P411" s="275"/>
      <c r="Q411" s="275"/>
      <c r="R411" s="275"/>
      <c r="S411" s="275"/>
      <c r="T411" s="27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7" t="s">
        <v>160</v>
      </c>
      <c r="AU411" s="277" t="s">
        <v>78</v>
      </c>
      <c r="AV411" s="15" t="s">
        <v>78</v>
      </c>
      <c r="AW411" s="15" t="s">
        <v>33</v>
      </c>
      <c r="AX411" s="15" t="s">
        <v>71</v>
      </c>
      <c r="AY411" s="277" t="s">
        <v>146</v>
      </c>
    </row>
    <row r="412" s="15" customFormat="1">
      <c r="A412" s="15"/>
      <c r="B412" s="268"/>
      <c r="C412" s="269"/>
      <c r="D412" s="228" t="s">
        <v>160</v>
      </c>
      <c r="E412" s="270" t="s">
        <v>19</v>
      </c>
      <c r="F412" s="271" t="s">
        <v>908</v>
      </c>
      <c r="G412" s="269"/>
      <c r="H412" s="270" t="s">
        <v>19</v>
      </c>
      <c r="I412" s="272"/>
      <c r="J412" s="269"/>
      <c r="K412" s="269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160</v>
      </c>
      <c r="AU412" s="277" t="s">
        <v>78</v>
      </c>
      <c r="AV412" s="15" t="s">
        <v>78</v>
      </c>
      <c r="AW412" s="15" t="s">
        <v>33</v>
      </c>
      <c r="AX412" s="15" t="s">
        <v>71</v>
      </c>
      <c r="AY412" s="277" t="s">
        <v>146</v>
      </c>
    </row>
    <row r="413" s="15" customFormat="1">
      <c r="A413" s="15"/>
      <c r="B413" s="268"/>
      <c r="C413" s="269"/>
      <c r="D413" s="228" t="s">
        <v>160</v>
      </c>
      <c r="E413" s="270" t="s">
        <v>19</v>
      </c>
      <c r="F413" s="271" t="s">
        <v>909</v>
      </c>
      <c r="G413" s="269"/>
      <c r="H413" s="270" t="s">
        <v>19</v>
      </c>
      <c r="I413" s="272"/>
      <c r="J413" s="269"/>
      <c r="K413" s="269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160</v>
      </c>
      <c r="AU413" s="277" t="s">
        <v>78</v>
      </c>
      <c r="AV413" s="15" t="s">
        <v>78</v>
      </c>
      <c r="AW413" s="15" t="s">
        <v>33</v>
      </c>
      <c r="AX413" s="15" t="s">
        <v>71</v>
      </c>
      <c r="AY413" s="277" t="s">
        <v>146</v>
      </c>
    </row>
    <row r="414" s="13" customFormat="1">
      <c r="A414" s="13"/>
      <c r="B414" s="235"/>
      <c r="C414" s="236"/>
      <c r="D414" s="228" t="s">
        <v>160</v>
      </c>
      <c r="E414" s="237" t="s">
        <v>19</v>
      </c>
      <c r="F414" s="238" t="s">
        <v>80</v>
      </c>
      <c r="G414" s="236"/>
      <c r="H414" s="239">
        <v>2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160</v>
      </c>
      <c r="AU414" s="245" t="s">
        <v>78</v>
      </c>
      <c r="AV414" s="13" t="s">
        <v>80</v>
      </c>
      <c r="AW414" s="13" t="s">
        <v>33</v>
      </c>
      <c r="AX414" s="13" t="s">
        <v>78</v>
      </c>
      <c r="AY414" s="245" t="s">
        <v>146</v>
      </c>
    </row>
    <row r="415" s="2" customFormat="1" ht="24.15" customHeight="1">
      <c r="A415" s="41"/>
      <c r="B415" s="42"/>
      <c r="C415" s="257" t="s">
        <v>376</v>
      </c>
      <c r="D415" s="257" t="s">
        <v>247</v>
      </c>
      <c r="E415" s="258" t="s">
        <v>910</v>
      </c>
      <c r="F415" s="259" t="s">
        <v>911</v>
      </c>
      <c r="G415" s="260" t="s">
        <v>241</v>
      </c>
      <c r="H415" s="261">
        <v>1</v>
      </c>
      <c r="I415" s="262"/>
      <c r="J415" s="263">
        <f>ROUND(I415*H415,2)</f>
        <v>0</v>
      </c>
      <c r="K415" s="259" t="s">
        <v>260</v>
      </c>
      <c r="L415" s="264"/>
      <c r="M415" s="265" t="s">
        <v>19</v>
      </c>
      <c r="N415" s="266" t="s">
        <v>42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611</v>
      </c>
      <c r="AT415" s="226" t="s">
        <v>247</v>
      </c>
      <c r="AU415" s="226" t="s">
        <v>78</v>
      </c>
      <c r="AY415" s="20" t="s">
        <v>146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78</v>
      </c>
      <c r="BK415" s="227">
        <f>ROUND(I415*H415,2)</f>
        <v>0</v>
      </c>
      <c r="BL415" s="20" t="s">
        <v>611</v>
      </c>
      <c r="BM415" s="226" t="s">
        <v>912</v>
      </c>
    </row>
    <row r="416" s="2" customFormat="1">
      <c r="A416" s="41"/>
      <c r="B416" s="42"/>
      <c r="C416" s="43"/>
      <c r="D416" s="228" t="s">
        <v>156</v>
      </c>
      <c r="E416" s="43"/>
      <c r="F416" s="229" t="s">
        <v>911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156</v>
      </c>
      <c r="AU416" s="20" t="s">
        <v>78</v>
      </c>
    </row>
    <row r="417" s="2" customFormat="1" ht="16.5" customHeight="1">
      <c r="A417" s="41"/>
      <c r="B417" s="42"/>
      <c r="C417" s="257" t="s">
        <v>382</v>
      </c>
      <c r="D417" s="257" t="s">
        <v>247</v>
      </c>
      <c r="E417" s="258" t="s">
        <v>913</v>
      </c>
      <c r="F417" s="259" t="s">
        <v>914</v>
      </c>
      <c r="G417" s="260" t="s">
        <v>241</v>
      </c>
      <c r="H417" s="261">
        <v>1</v>
      </c>
      <c r="I417" s="262"/>
      <c r="J417" s="263">
        <f>ROUND(I417*H417,2)</f>
        <v>0</v>
      </c>
      <c r="K417" s="259" t="s">
        <v>260</v>
      </c>
      <c r="L417" s="264"/>
      <c r="M417" s="265" t="s">
        <v>19</v>
      </c>
      <c r="N417" s="266" t="s">
        <v>42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611</v>
      </c>
      <c r="AT417" s="226" t="s">
        <v>247</v>
      </c>
      <c r="AU417" s="226" t="s">
        <v>78</v>
      </c>
      <c r="AY417" s="20" t="s">
        <v>146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78</v>
      </c>
      <c r="BK417" s="227">
        <f>ROUND(I417*H417,2)</f>
        <v>0</v>
      </c>
      <c r="BL417" s="20" t="s">
        <v>611</v>
      </c>
      <c r="BM417" s="226" t="s">
        <v>915</v>
      </c>
    </row>
    <row r="418" s="2" customFormat="1">
      <c r="A418" s="41"/>
      <c r="B418" s="42"/>
      <c r="C418" s="43"/>
      <c r="D418" s="228" t="s">
        <v>156</v>
      </c>
      <c r="E418" s="43"/>
      <c r="F418" s="229" t="s">
        <v>914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156</v>
      </c>
      <c r="AU418" s="20" t="s">
        <v>78</v>
      </c>
    </row>
    <row r="419" s="2" customFormat="1" ht="21.75" customHeight="1">
      <c r="A419" s="41"/>
      <c r="B419" s="42"/>
      <c r="C419" s="257" t="s">
        <v>389</v>
      </c>
      <c r="D419" s="257" t="s">
        <v>247</v>
      </c>
      <c r="E419" s="258" t="s">
        <v>916</v>
      </c>
      <c r="F419" s="259" t="s">
        <v>917</v>
      </c>
      <c r="G419" s="260" t="s">
        <v>241</v>
      </c>
      <c r="H419" s="261">
        <v>1</v>
      </c>
      <c r="I419" s="262"/>
      <c r="J419" s="263">
        <f>ROUND(I419*H419,2)</f>
        <v>0</v>
      </c>
      <c r="K419" s="259" t="s">
        <v>260</v>
      </c>
      <c r="L419" s="264"/>
      <c r="M419" s="265" t="s">
        <v>19</v>
      </c>
      <c r="N419" s="266" t="s">
        <v>42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611</v>
      </c>
      <c r="AT419" s="226" t="s">
        <v>247</v>
      </c>
      <c r="AU419" s="226" t="s">
        <v>78</v>
      </c>
      <c r="AY419" s="20" t="s">
        <v>146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78</v>
      </c>
      <c r="BK419" s="227">
        <f>ROUND(I419*H419,2)</f>
        <v>0</v>
      </c>
      <c r="BL419" s="20" t="s">
        <v>611</v>
      </c>
      <c r="BM419" s="226" t="s">
        <v>918</v>
      </c>
    </row>
    <row r="420" s="2" customFormat="1">
      <c r="A420" s="41"/>
      <c r="B420" s="42"/>
      <c r="C420" s="43"/>
      <c r="D420" s="228" t="s">
        <v>156</v>
      </c>
      <c r="E420" s="43"/>
      <c r="F420" s="229" t="s">
        <v>917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156</v>
      </c>
      <c r="AU420" s="20" t="s">
        <v>78</v>
      </c>
    </row>
    <row r="421" s="2" customFormat="1" ht="16.5" customHeight="1">
      <c r="A421" s="41"/>
      <c r="B421" s="42"/>
      <c r="C421" s="257" t="s">
        <v>395</v>
      </c>
      <c r="D421" s="257" t="s">
        <v>247</v>
      </c>
      <c r="E421" s="258" t="s">
        <v>919</v>
      </c>
      <c r="F421" s="259" t="s">
        <v>920</v>
      </c>
      <c r="G421" s="260" t="s">
        <v>241</v>
      </c>
      <c r="H421" s="261">
        <v>48</v>
      </c>
      <c r="I421" s="262"/>
      <c r="J421" s="263">
        <f>ROUND(I421*H421,2)</f>
        <v>0</v>
      </c>
      <c r="K421" s="259" t="s">
        <v>260</v>
      </c>
      <c r="L421" s="264"/>
      <c r="M421" s="265" t="s">
        <v>19</v>
      </c>
      <c r="N421" s="266" t="s">
        <v>42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611</v>
      </c>
      <c r="AT421" s="226" t="s">
        <v>247</v>
      </c>
      <c r="AU421" s="226" t="s">
        <v>78</v>
      </c>
      <c r="AY421" s="20" t="s">
        <v>146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78</v>
      </c>
      <c r="BK421" s="227">
        <f>ROUND(I421*H421,2)</f>
        <v>0</v>
      </c>
      <c r="BL421" s="20" t="s">
        <v>611</v>
      </c>
      <c r="BM421" s="226" t="s">
        <v>921</v>
      </c>
    </row>
    <row r="422" s="2" customFormat="1">
      <c r="A422" s="41"/>
      <c r="B422" s="42"/>
      <c r="C422" s="43"/>
      <c r="D422" s="228" t="s">
        <v>156</v>
      </c>
      <c r="E422" s="43"/>
      <c r="F422" s="229" t="s">
        <v>920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156</v>
      </c>
      <c r="AU422" s="20" t="s">
        <v>78</v>
      </c>
    </row>
    <row r="423" s="2" customFormat="1" ht="16.5" customHeight="1">
      <c r="A423" s="41"/>
      <c r="B423" s="42"/>
      <c r="C423" s="257" t="s">
        <v>401</v>
      </c>
      <c r="D423" s="257" t="s">
        <v>247</v>
      </c>
      <c r="E423" s="258" t="s">
        <v>922</v>
      </c>
      <c r="F423" s="259" t="s">
        <v>923</v>
      </c>
      <c r="G423" s="260" t="s">
        <v>241</v>
      </c>
      <c r="H423" s="261">
        <v>48</v>
      </c>
      <c r="I423" s="262"/>
      <c r="J423" s="263">
        <f>ROUND(I423*H423,2)</f>
        <v>0</v>
      </c>
      <c r="K423" s="259" t="s">
        <v>260</v>
      </c>
      <c r="L423" s="264"/>
      <c r="M423" s="265" t="s">
        <v>19</v>
      </c>
      <c r="N423" s="266" t="s">
        <v>42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611</v>
      </c>
      <c r="AT423" s="226" t="s">
        <v>247</v>
      </c>
      <c r="AU423" s="226" t="s">
        <v>78</v>
      </c>
      <c r="AY423" s="20" t="s">
        <v>146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78</v>
      </c>
      <c r="BK423" s="227">
        <f>ROUND(I423*H423,2)</f>
        <v>0</v>
      </c>
      <c r="BL423" s="20" t="s">
        <v>611</v>
      </c>
      <c r="BM423" s="226" t="s">
        <v>924</v>
      </c>
    </row>
    <row r="424" s="2" customFormat="1">
      <c r="A424" s="41"/>
      <c r="B424" s="42"/>
      <c r="C424" s="43"/>
      <c r="D424" s="228" t="s">
        <v>156</v>
      </c>
      <c r="E424" s="43"/>
      <c r="F424" s="229" t="s">
        <v>923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156</v>
      </c>
      <c r="AU424" s="20" t="s">
        <v>78</v>
      </c>
    </row>
    <row r="425" s="2" customFormat="1" ht="16.5" customHeight="1">
      <c r="A425" s="41"/>
      <c r="B425" s="42"/>
      <c r="C425" s="257" t="s">
        <v>409</v>
      </c>
      <c r="D425" s="257" t="s">
        <v>247</v>
      </c>
      <c r="E425" s="258" t="s">
        <v>925</v>
      </c>
      <c r="F425" s="259" t="s">
        <v>926</v>
      </c>
      <c r="G425" s="260" t="s">
        <v>241</v>
      </c>
      <c r="H425" s="261">
        <v>48</v>
      </c>
      <c r="I425" s="262"/>
      <c r="J425" s="263">
        <f>ROUND(I425*H425,2)</f>
        <v>0</v>
      </c>
      <c r="K425" s="259" t="s">
        <v>260</v>
      </c>
      <c r="L425" s="264"/>
      <c r="M425" s="265" t="s">
        <v>19</v>
      </c>
      <c r="N425" s="266" t="s">
        <v>42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611</v>
      </c>
      <c r="AT425" s="226" t="s">
        <v>247</v>
      </c>
      <c r="AU425" s="226" t="s">
        <v>78</v>
      </c>
      <c r="AY425" s="20" t="s">
        <v>146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78</v>
      </c>
      <c r="BK425" s="227">
        <f>ROUND(I425*H425,2)</f>
        <v>0</v>
      </c>
      <c r="BL425" s="20" t="s">
        <v>611</v>
      </c>
      <c r="BM425" s="226" t="s">
        <v>927</v>
      </c>
    </row>
    <row r="426" s="2" customFormat="1">
      <c r="A426" s="41"/>
      <c r="B426" s="42"/>
      <c r="C426" s="43"/>
      <c r="D426" s="228" t="s">
        <v>156</v>
      </c>
      <c r="E426" s="43"/>
      <c r="F426" s="229" t="s">
        <v>926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156</v>
      </c>
      <c r="AU426" s="20" t="s">
        <v>78</v>
      </c>
    </row>
    <row r="427" s="2" customFormat="1" ht="16.5" customHeight="1">
      <c r="A427" s="41"/>
      <c r="B427" s="42"/>
      <c r="C427" s="257" t="s">
        <v>415</v>
      </c>
      <c r="D427" s="257" t="s">
        <v>247</v>
      </c>
      <c r="E427" s="258" t="s">
        <v>928</v>
      </c>
      <c r="F427" s="259" t="s">
        <v>929</v>
      </c>
      <c r="G427" s="260" t="s">
        <v>241</v>
      </c>
      <c r="H427" s="261">
        <v>48</v>
      </c>
      <c r="I427" s="262"/>
      <c r="J427" s="263">
        <f>ROUND(I427*H427,2)</f>
        <v>0</v>
      </c>
      <c r="K427" s="259" t="s">
        <v>260</v>
      </c>
      <c r="L427" s="264"/>
      <c r="M427" s="265" t="s">
        <v>19</v>
      </c>
      <c r="N427" s="266" t="s">
        <v>42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611</v>
      </c>
      <c r="AT427" s="226" t="s">
        <v>247</v>
      </c>
      <c r="AU427" s="226" t="s">
        <v>78</v>
      </c>
      <c r="AY427" s="20" t="s">
        <v>146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78</v>
      </c>
      <c r="BK427" s="227">
        <f>ROUND(I427*H427,2)</f>
        <v>0</v>
      </c>
      <c r="BL427" s="20" t="s">
        <v>611</v>
      </c>
      <c r="BM427" s="226" t="s">
        <v>930</v>
      </c>
    </row>
    <row r="428" s="2" customFormat="1">
      <c r="A428" s="41"/>
      <c r="B428" s="42"/>
      <c r="C428" s="43"/>
      <c r="D428" s="228" t="s">
        <v>156</v>
      </c>
      <c r="E428" s="43"/>
      <c r="F428" s="229" t="s">
        <v>929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156</v>
      </c>
      <c r="AU428" s="20" t="s">
        <v>78</v>
      </c>
    </row>
    <row r="429" s="2" customFormat="1" ht="16.5" customHeight="1">
      <c r="A429" s="41"/>
      <c r="B429" s="42"/>
      <c r="C429" s="257" t="s">
        <v>421</v>
      </c>
      <c r="D429" s="257" t="s">
        <v>247</v>
      </c>
      <c r="E429" s="258" t="s">
        <v>931</v>
      </c>
      <c r="F429" s="259" t="s">
        <v>932</v>
      </c>
      <c r="G429" s="260" t="s">
        <v>241</v>
      </c>
      <c r="H429" s="261">
        <v>48</v>
      </c>
      <c r="I429" s="262"/>
      <c r="J429" s="263">
        <f>ROUND(I429*H429,2)</f>
        <v>0</v>
      </c>
      <c r="K429" s="259" t="s">
        <v>260</v>
      </c>
      <c r="L429" s="264"/>
      <c r="M429" s="265" t="s">
        <v>19</v>
      </c>
      <c r="N429" s="266" t="s">
        <v>42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611</v>
      </c>
      <c r="AT429" s="226" t="s">
        <v>247</v>
      </c>
      <c r="AU429" s="226" t="s">
        <v>78</v>
      </c>
      <c r="AY429" s="20" t="s">
        <v>146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78</v>
      </c>
      <c r="BK429" s="227">
        <f>ROUND(I429*H429,2)</f>
        <v>0</v>
      </c>
      <c r="BL429" s="20" t="s">
        <v>611</v>
      </c>
      <c r="BM429" s="226" t="s">
        <v>933</v>
      </c>
    </row>
    <row r="430" s="2" customFormat="1">
      <c r="A430" s="41"/>
      <c r="B430" s="42"/>
      <c r="C430" s="43"/>
      <c r="D430" s="228" t="s">
        <v>156</v>
      </c>
      <c r="E430" s="43"/>
      <c r="F430" s="229" t="s">
        <v>932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156</v>
      </c>
      <c r="AU430" s="20" t="s">
        <v>78</v>
      </c>
    </row>
    <row r="431" s="2" customFormat="1" ht="16.5" customHeight="1">
      <c r="A431" s="41"/>
      <c r="B431" s="42"/>
      <c r="C431" s="257" t="s">
        <v>427</v>
      </c>
      <c r="D431" s="257" t="s">
        <v>247</v>
      </c>
      <c r="E431" s="258" t="s">
        <v>934</v>
      </c>
      <c r="F431" s="259" t="s">
        <v>935</v>
      </c>
      <c r="G431" s="260" t="s">
        <v>241</v>
      </c>
      <c r="H431" s="261">
        <v>48</v>
      </c>
      <c r="I431" s="262"/>
      <c r="J431" s="263">
        <f>ROUND(I431*H431,2)</f>
        <v>0</v>
      </c>
      <c r="K431" s="259" t="s">
        <v>260</v>
      </c>
      <c r="L431" s="264"/>
      <c r="M431" s="265" t="s">
        <v>19</v>
      </c>
      <c r="N431" s="266" t="s">
        <v>42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611</v>
      </c>
      <c r="AT431" s="226" t="s">
        <v>247</v>
      </c>
      <c r="AU431" s="226" t="s">
        <v>78</v>
      </c>
      <c r="AY431" s="20" t="s">
        <v>146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78</v>
      </c>
      <c r="BK431" s="227">
        <f>ROUND(I431*H431,2)</f>
        <v>0</v>
      </c>
      <c r="BL431" s="20" t="s">
        <v>611</v>
      </c>
      <c r="BM431" s="226" t="s">
        <v>936</v>
      </c>
    </row>
    <row r="432" s="2" customFormat="1">
      <c r="A432" s="41"/>
      <c r="B432" s="42"/>
      <c r="C432" s="43"/>
      <c r="D432" s="228" t="s">
        <v>156</v>
      </c>
      <c r="E432" s="43"/>
      <c r="F432" s="229" t="s">
        <v>935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156</v>
      </c>
      <c r="AU432" s="20" t="s">
        <v>78</v>
      </c>
    </row>
    <row r="433" s="2" customFormat="1" ht="21.75" customHeight="1">
      <c r="A433" s="41"/>
      <c r="B433" s="42"/>
      <c r="C433" s="257" t="s">
        <v>432</v>
      </c>
      <c r="D433" s="257" t="s">
        <v>247</v>
      </c>
      <c r="E433" s="258" t="s">
        <v>937</v>
      </c>
      <c r="F433" s="259" t="s">
        <v>938</v>
      </c>
      <c r="G433" s="260" t="s">
        <v>241</v>
      </c>
      <c r="H433" s="261">
        <v>48</v>
      </c>
      <c r="I433" s="262"/>
      <c r="J433" s="263">
        <f>ROUND(I433*H433,2)</f>
        <v>0</v>
      </c>
      <c r="K433" s="259" t="s">
        <v>260</v>
      </c>
      <c r="L433" s="264"/>
      <c r="M433" s="265" t="s">
        <v>19</v>
      </c>
      <c r="N433" s="266" t="s">
        <v>42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611</v>
      </c>
      <c r="AT433" s="226" t="s">
        <v>247</v>
      </c>
      <c r="AU433" s="226" t="s">
        <v>78</v>
      </c>
      <c r="AY433" s="20" t="s">
        <v>146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78</v>
      </c>
      <c r="BK433" s="227">
        <f>ROUND(I433*H433,2)</f>
        <v>0</v>
      </c>
      <c r="BL433" s="20" t="s">
        <v>611</v>
      </c>
      <c r="BM433" s="226" t="s">
        <v>939</v>
      </c>
    </row>
    <row r="434" s="2" customFormat="1">
      <c r="A434" s="41"/>
      <c r="B434" s="42"/>
      <c r="C434" s="43"/>
      <c r="D434" s="228" t="s">
        <v>156</v>
      </c>
      <c r="E434" s="43"/>
      <c r="F434" s="229" t="s">
        <v>938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156</v>
      </c>
      <c r="AU434" s="20" t="s">
        <v>78</v>
      </c>
    </row>
    <row r="435" s="2" customFormat="1" ht="21.75" customHeight="1">
      <c r="A435" s="41"/>
      <c r="B435" s="42"/>
      <c r="C435" s="257" t="s">
        <v>438</v>
      </c>
      <c r="D435" s="257" t="s">
        <v>247</v>
      </c>
      <c r="E435" s="258" t="s">
        <v>940</v>
      </c>
      <c r="F435" s="259" t="s">
        <v>941</v>
      </c>
      <c r="G435" s="260" t="s">
        <v>241</v>
      </c>
      <c r="H435" s="261">
        <v>48</v>
      </c>
      <c r="I435" s="262"/>
      <c r="J435" s="263">
        <f>ROUND(I435*H435,2)</f>
        <v>0</v>
      </c>
      <c r="K435" s="259" t="s">
        <v>260</v>
      </c>
      <c r="L435" s="264"/>
      <c r="M435" s="265" t="s">
        <v>19</v>
      </c>
      <c r="N435" s="266" t="s">
        <v>42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611</v>
      </c>
      <c r="AT435" s="226" t="s">
        <v>247</v>
      </c>
      <c r="AU435" s="226" t="s">
        <v>78</v>
      </c>
      <c r="AY435" s="20" t="s">
        <v>146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78</v>
      </c>
      <c r="BK435" s="227">
        <f>ROUND(I435*H435,2)</f>
        <v>0</v>
      </c>
      <c r="BL435" s="20" t="s">
        <v>611</v>
      </c>
      <c r="BM435" s="226" t="s">
        <v>942</v>
      </c>
    </row>
    <row r="436" s="2" customFormat="1">
      <c r="A436" s="41"/>
      <c r="B436" s="42"/>
      <c r="C436" s="43"/>
      <c r="D436" s="228" t="s">
        <v>156</v>
      </c>
      <c r="E436" s="43"/>
      <c r="F436" s="229" t="s">
        <v>941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156</v>
      </c>
      <c r="AU436" s="20" t="s">
        <v>78</v>
      </c>
    </row>
    <row r="437" s="2" customFormat="1" ht="16.5" customHeight="1">
      <c r="A437" s="41"/>
      <c r="B437" s="42"/>
      <c r="C437" s="257" t="s">
        <v>444</v>
      </c>
      <c r="D437" s="257" t="s">
        <v>247</v>
      </c>
      <c r="E437" s="258" t="s">
        <v>943</v>
      </c>
      <c r="F437" s="259" t="s">
        <v>944</v>
      </c>
      <c r="G437" s="260" t="s">
        <v>241</v>
      </c>
      <c r="H437" s="261">
        <v>2</v>
      </c>
      <c r="I437" s="262"/>
      <c r="J437" s="263">
        <f>ROUND(I437*H437,2)</f>
        <v>0</v>
      </c>
      <c r="K437" s="259" t="s">
        <v>260</v>
      </c>
      <c r="L437" s="264"/>
      <c r="M437" s="265" t="s">
        <v>19</v>
      </c>
      <c r="N437" s="266" t="s">
        <v>42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611</v>
      </c>
      <c r="AT437" s="226" t="s">
        <v>247</v>
      </c>
      <c r="AU437" s="226" t="s">
        <v>78</v>
      </c>
      <c r="AY437" s="20" t="s">
        <v>146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78</v>
      </c>
      <c r="BK437" s="227">
        <f>ROUND(I437*H437,2)</f>
        <v>0</v>
      </c>
      <c r="BL437" s="20" t="s">
        <v>611</v>
      </c>
      <c r="BM437" s="226" t="s">
        <v>945</v>
      </c>
    </row>
    <row r="438" s="2" customFormat="1">
      <c r="A438" s="41"/>
      <c r="B438" s="42"/>
      <c r="C438" s="43"/>
      <c r="D438" s="228" t="s">
        <v>156</v>
      </c>
      <c r="E438" s="43"/>
      <c r="F438" s="229" t="s">
        <v>944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156</v>
      </c>
      <c r="AU438" s="20" t="s">
        <v>78</v>
      </c>
    </row>
    <row r="439" s="15" customFormat="1">
      <c r="A439" s="15"/>
      <c r="B439" s="268"/>
      <c r="C439" s="269"/>
      <c r="D439" s="228" t="s">
        <v>160</v>
      </c>
      <c r="E439" s="270" t="s">
        <v>19</v>
      </c>
      <c r="F439" s="271" t="s">
        <v>946</v>
      </c>
      <c r="G439" s="269"/>
      <c r="H439" s="270" t="s">
        <v>19</v>
      </c>
      <c r="I439" s="272"/>
      <c r="J439" s="269"/>
      <c r="K439" s="269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160</v>
      </c>
      <c r="AU439" s="277" t="s">
        <v>78</v>
      </c>
      <c r="AV439" s="15" t="s">
        <v>78</v>
      </c>
      <c r="AW439" s="15" t="s">
        <v>33</v>
      </c>
      <c r="AX439" s="15" t="s">
        <v>71</v>
      </c>
      <c r="AY439" s="277" t="s">
        <v>146</v>
      </c>
    </row>
    <row r="440" s="15" customFormat="1">
      <c r="A440" s="15"/>
      <c r="B440" s="268"/>
      <c r="C440" s="269"/>
      <c r="D440" s="228" t="s">
        <v>160</v>
      </c>
      <c r="E440" s="270" t="s">
        <v>19</v>
      </c>
      <c r="F440" s="271" t="s">
        <v>947</v>
      </c>
      <c r="G440" s="269"/>
      <c r="H440" s="270" t="s">
        <v>19</v>
      </c>
      <c r="I440" s="272"/>
      <c r="J440" s="269"/>
      <c r="K440" s="269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160</v>
      </c>
      <c r="AU440" s="277" t="s">
        <v>78</v>
      </c>
      <c r="AV440" s="15" t="s">
        <v>78</v>
      </c>
      <c r="AW440" s="15" t="s">
        <v>33</v>
      </c>
      <c r="AX440" s="15" t="s">
        <v>71</v>
      </c>
      <c r="AY440" s="277" t="s">
        <v>146</v>
      </c>
    </row>
    <row r="441" s="15" customFormat="1">
      <c r="A441" s="15"/>
      <c r="B441" s="268"/>
      <c r="C441" s="269"/>
      <c r="D441" s="228" t="s">
        <v>160</v>
      </c>
      <c r="E441" s="270" t="s">
        <v>19</v>
      </c>
      <c r="F441" s="271" t="s">
        <v>948</v>
      </c>
      <c r="G441" s="269"/>
      <c r="H441" s="270" t="s">
        <v>19</v>
      </c>
      <c r="I441" s="272"/>
      <c r="J441" s="269"/>
      <c r="K441" s="269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160</v>
      </c>
      <c r="AU441" s="277" t="s">
        <v>78</v>
      </c>
      <c r="AV441" s="15" t="s">
        <v>78</v>
      </c>
      <c r="AW441" s="15" t="s">
        <v>33</v>
      </c>
      <c r="AX441" s="15" t="s">
        <v>71</v>
      </c>
      <c r="AY441" s="277" t="s">
        <v>146</v>
      </c>
    </row>
    <row r="442" s="15" customFormat="1">
      <c r="A442" s="15"/>
      <c r="B442" s="268"/>
      <c r="C442" s="269"/>
      <c r="D442" s="228" t="s">
        <v>160</v>
      </c>
      <c r="E442" s="270" t="s">
        <v>19</v>
      </c>
      <c r="F442" s="271" t="s">
        <v>949</v>
      </c>
      <c r="G442" s="269"/>
      <c r="H442" s="270" t="s">
        <v>19</v>
      </c>
      <c r="I442" s="272"/>
      <c r="J442" s="269"/>
      <c r="K442" s="269"/>
      <c r="L442" s="273"/>
      <c r="M442" s="274"/>
      <c r="N442" s="275"/>
      <c r="O442" s="275"/>
      <c r="P442" s="275"/>
      <c r="Q442" s="275"/>
      <c r="R442" s="275"/>
      <c r="S442" s="275"/>
      <c r="T442" s="27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7" t="s">
        <v>160</v>
      </c>
      <c r="AU442" s="277" t="s">
        <v>78</v>
      </c>
      <c r="AV442" s="15" t="s">
        <v>78</v>
      </c>
      <c r="AW442" s="15" t="s">
        <v>33</v>
      </c>
      <c r="AX442" s="15" t="s">
        <v>71</v>
      </c>
      <c r="AY442" s="277" t="s">
        <v>146</v>
      </c>
    </row>
    <row r="443" s="13" customFormat="1">
      <c r="A443" s="13"/>
      <c r="B443" s="235"/>
      <c r="C443" s="236"/>
      <c r="D443" s="228" t="s">
        <v>160</v>
      </c>
      <c r="E443" s="237" t="s">
        <v>19</v>
      </c>
      <c r="F443" s="238" t="s">
        <v>80</v>
      </c>
      <c r="G443" s="236"/>
      <c r="H443" s="239">
        <v>2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160</v>
      </c>
      <c r="AU443" s="245" t="s">
        <v>78</v>
      </c>
      <c r="AV443" s="13" t="s">
        <v>80</v>
      </c>
      <c r="AW443" s="13" t="s">
        <v>33</v>
      </c>
      <c r="AX443" s="13" t="s">
        <v>78</v>
      </c>
      <c r="AY443" s="245" t="s">
        <v>146</v>
      </c>
    </row>
    <row r="444" s="2" customFormat="1" ht="16.5" customHeight="1">
      <c r="A444" s="41"/>
      <c r="B444" s="42"/>
      <c r="C444" s="257" t="s">
        <v>451</v>
      </c>
      <c r="D444" s="257" t="s">
        <v>247</v>
      </c>
      <c r="E444" s="258" t="s">
        <v>950</v>
      </c>
      <c r="F444" s="259" t="s">
        <v>951</v>
      </c>
      <c r="G444" s="260" t="s">
        <v>241</v>
      </c>
      <c r="H444" s="261">
        <v>2</v>
      </c>
      <c r="I444" s="262"/>
      <c r="J444" s="263">
        <f>ROUND(I444*H444,2)</f>
        <v>0</v>
      </c>
      <c r="K444" s="259" t="s">
        <v>260</v>
      </c>
      <c r="L444" s="264"/>
      <c r="M444" s="265" t="s">
        <v>19</v>
      </c>
      <c r="N444" s="266" t="s">
        <v>42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611</v>
      </c>
      <c r="AT444" s="226" t="s">
        <v>247</v>
      </c>
      <c r="AU444" s="226" t="s">
        <v>78</v>
      </c>
      <c r="AY444" s="20" t="s">
        <v>146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78</v>
      </c>
      <c r="BK444" s="227">
        <f>ROUND(I444*H444,2)</f>
        <v>0</v>
      </c>
      <c r="BL444" s="20" t="s">
        <v>611</v>
      </c>
      <c r="BM444" s="226" t="s">
        <v>952</v>
      </c>
    </row>
    <row r="445" s="2" customFormat="1">
      <c r="A445" s="41"/>
      <c r="B445" s="42"/>
      <c r="C445" s="43"/>
      <c r="D445" s="228" t="s">
        <v>156</v>
      </c>
      <c r="E445" s="43"/>
      <c r="F445" s="229" t="s">
        <v>951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156</v>
      </c>
      <c r="AU445" s="20" t="s">
        <v>78</v>
      </c>
    </row>
    <row r="446" s="15" customFormat="1">
      <c r="A446" s="15"/>
      <c r="B446" s="268"/>
      <c r="C446" s="269"/>
      <c r="D446" s="228" t="s">
        <v>160</v>
      </c>
      <c r="E446" s="270" t="s">
        <v>19</v>
      </c>
      <c r="F446" s="271" t="s">
        <v>946</v>
      </c>
      <c r="G446" s="269"/>
      <c r="H446" s="270" t="s">
        <v>19</v>
      </c>
      <c r="I446" s="272"/>
      <c r="J446" s="269"/>
      <c r="K446" s="269"/>
      <c r="L446" s="273"/>
      <c r="M446" s="274"/>
      <c r="N446" s="275"/>
      <c r="O446" s="275"/>
      <c r="P446" s="275"/>
      <c r="Q446" s="275"/>
      <c r="R446" s="275"/>
      <c r="S446" s="275"/>
      <c r="T446" s="27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7" t="s">
        <v>160</v>
      </c>
      <c r="AU446" s="277" t="s">
        <v>78</v>
      </c>
      <c r="AV446" s="15" t="s">
        <v>78</v>
      </c>
      <c r="AW446" s="15" t="s">
        <v>33</v>
      </c>
      <c r="AX446" s="15" t="s">
        <v>71</v>
      </c>
      <c r="AY446" s="277" t="s">
        <v>146</v>
      </c>
    </row>
    <row r="447" s="15" customFormat="1">
      <c r="A447" s="15"/>
      <c r="B447" s="268"/>
      <c r="C447" s="269"/>
      <c r="D447" s="228" t="s">
        <v>160</v>
      </c>
      <c r="E447" s="270" t="s">
        <v>19</v>
      </c>
      <c r="F447" s="271" t="s">
        <v>953</v>
      </c>
      <c r="G447" s="269"/>
      <c r="H447" s="270" t="s">
        <v>19</v>
      </c>
      <c r="I447" s="272"/>
      <c r="J447" s="269"/>
      <c r="K447" s="269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160</v>
      </c>
      <c r="AU447" s="277" t="s">
        <v>78</v>
      </c>
      <c r="AV447" s="15" t="s">
        <v>78</v>
      </c>
      <c r="AW447" s="15" t="s">
        <v>33</v>
      </c>
      <c r="AX447" s="15" t="s">
        <v>71</v>
      </c>
      <c r="AY447" s="277" t="s">
        <v>146</v>
      </c>
    </row>
    <row r="448" s="15" customFormat="1">
      <c r="A448" s="15"/>
      <c r="B448" s="268"/>
      <c r="C448" s="269"/>
      <c r="D448" s="228" t="s">
        <v>160</v>
      </c>
      <c r="E448" s="270" t="s">
        <v>19</v>
      </c>
      <c r="F448" s="271" t="s">
        <v>954</v>
      </c>
      <c r="G448" s="269"/>
      <c r="H448" s="270" t="s">
        <v>19</v>
      </c>
      <c r="I448" s="272"/>
      <c r="J448" s="269"/>
      <c r="K448" s="269"/>
      <c r="L448" s="273"/>
      <c r="M448" s="274"/>
      <c r="N448" s="275"/>
      <c r="O448" s="275"/>
      <c r="P448" s="275"/>
      <c r="Q448" s="275"/>
      <c r="R448" s="275"/>
      <c r="S448" s="275"/>
      <c r="T448" s="27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7" t="s">
        <v>160</v>
      </c>
      <c r="AU448" s="277" t="s">
        <v>78</v>
      </c>
      <c r="AV448" s="15" t="s">
        <v>78</v>
      </c>
      <c r="AW448" s="15" t="s">
        <v>33</v>
      </c>
      <c r="AX448" s="15" t="s">
        <v>71</v>
      </c>
      <c r="AY448" s="277" t="s">
        <v>146</v>
      </c>
    </row>
    <row r="449" s="15" customFormat="1">
      <c r="A449" s="15"/>
      <c r="B449" s="268"/>
      <c r="C449" s="269"/>
      <c r="D449" s="228" t="s">
        <v>160</v>
      </c>
      <c r="E449" s="270" t="s">
        <v>19</v>
      </c>
      <c r="F449" s="271" t="s">
        <v>949</v>
      </c>
      <c r="G449" s="269"/>
      <c r="H449" s="270" t="s">
        <v>19</v>
      </c>
      <c r="I449" s="272"/>
      <c r="J449" s="269"/>
      <c r="K449" s="269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160</v>
      </c>
      <c r="AU449" s="277" t="s">
        <v>78</v>
      </c>
      <c r="AV449" s="15" t="s">
        <v>78</v>
      </c>
      <c r="AW449" s="15" t="s">
        <v>33</v>
      </c>
      <c r="AX449" s="15" t="s">
        <v>71</v>
      </c>
      <c r="AY449" s="277" t="s">
        <v>146</v>
      </c>
    </row>
    <row r="450" s="13" customFormat="1">
      <c r="A450" s="13"/>
      <c r="B450" s="235"/>
      <c r="C450" s="236"/>
      <c r="D450" s="228" t="s">
        <v>160</v>
      </c>
      <c r="E450" s="237" t="s">
        <v>19</v>
      </c>
      <c r="F450" s="238" t="s">
        <v>80</v>
      </c>
      <c r="G450" s="236"/>
      <c r="H450" s="239">
        <v>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160</v>
      </c>
      <c r="AU450" s="245" t="s">
        <v>78</v>
      </c>
      <c r="AV450" s="13" t="s">
        <v>80</v>
      </c>
      <c r="AW450" s="13" t="s">
        <v>33</v>
      </c>
      <c r="AX450" s="13" t="s">
        <v>78</v>
      </c>
      <c r="AY450" s="245" t="s">
        <v>146</v>
      </c>
    </row>
    <row r="451" s="2" customFormat="1" ht="16.5" customHeight="1">
      <c r="A451" s="41"/>
      <c r="B451" s="42"/>
      <c r="C451" s="257" t="s">
        <v>457</v>
      </c>
      <c r="D451" s="257" t="s">
        <v>247</v>
      </c>
      <c r="E451" s="258" t="s">
        <v>955</v>
      </c>
      <c r="F451" s="259" t="s">
        <v>956</v>
      </c>
      <c r="G451" s="260" t="s">
        <v>241</v>
      </c>
      <c r="H451" s="261">
        <v>2</v>
      </c>
      <c r="I451" s="262"/>
      <c r="J451" s="263">
        <f>ROUND(I451*H451,2)</f>
        <v>0</v>
      </c>
      <c r="K451" s="259" t="s">
        <v>260</v>
      </c>
      <c r="L451" s="264"/>
      <c r="M451" s="265" t="s">
        <v>19</v>
      </c>
      <c r="N451" s="266" t="s">
        <v>42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611</v>
      </c>
      <c r="AT451" s="226" t="s">
        <v>247</v>
      </c>
      <c r="AU451" s="226" t="s">
        <v>78</v>
      </c>
      <c r="AY451" s="20" t="s">
        <v>146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78</v>
      </c>
      <c r="BK451" s="227">
        <f>ROUND(I451*H451,2)</f>
        <v>0</v>
      </c>
      <c r="BL451" s="20" t="s">
        <v>611</v>
      </c>
      <c r="BM451" s="226" t="s">
        <v>957</v>
      </c>
    </row>
    <row r="452" s="2" customFormat="1">
      <c r="A452" s="41"/>
      <c r="B452" s="42"/>
      <c r="C452" s="43"/>
      <c r="D452" s="228" t="s">
        <v>156</v>
      </c>
      <c r="E452" s="43"/>
      <c r="F452" s="229" t="s">
        <v>956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156</v>
      </c>
      <c r="AU452" s="20" t="s">
        <v>78</v>
      </c>
    </row>
    <row r="453" s="15" customFormat="1">
      <c r="A453" s="15"/>
      <c r="B453" s="268"/>
      <c r="C453" s="269"/>
      <c r="D453" s="228" t="s">
        <v>160</v>
      </c>
      <c r="E453" s="270" t="s">
        <v>19</v>
      </c>
      <c r="F453" s="271" t="s">
        <v>946</v>
      </c>
      <c r="G453" s="269"/>
      <c r="H453" s="270" t="s">
        <v>19</v>
      </c>
      <c r="I453" s="272"/>
      <c r="J453" s="269"/>
      <c r="K453" s="269"/>
      <c r="L453" s="273"/>
      <c r="M453" s="274"/>
      <c r="N453" s="275"/>
      <c r="O453" s="275"/>
      <c r="P453" s="275"/>
      <c r="Q453" s="275"/>
      <c r="R453" s="275"/>
      <c r="S453" s="275"/>
      <c r="T453" s="27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7" t="s">
        <v>160</v>
      </c>
      <c r="AU453" s="277" t="s">
        <v>78</v>
      </c>
      <c r="AV453" s="15" t="s">
        <v>78</v>
      </c>
      <c r="AW453" s="15" t="s">
        <v>33</v>
      </c>
      <c r="AX453" s="15" t="s">
        <v>71</v>
      </c>
      <c r="AY453" s="277" t="s">
        <v>146</v>
      </c>
    </row>
    <row r="454" s="15" customFormat="1">
      <c r="A454" s="15"/>
      <c r="B454" s="268"/>
      <c r="C454" s="269"/>
      <c r="D454" s="228" t="s">
        <v>160</v>
      </c>
      <c r="E454" s="270" t="s">
        <v>19</v>
      </c>
      <c r="F454" s="271" t="s">
        <v>958</v>
      </c>
      <c r="G454" s="269"/>
      <c r="H454" s="270" t="s">
        <v>19</v>
      </c>
      <c r="I454" s="272"/>
      <c r="J454" s="269"/>
      <c r="K454" s="269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160</v>
      </c>
      <c r="AU454" s="277" t="s">
        <v>78</v>
      </c>
      <c r="AV454" s="15" t="s">
        <v>78</v>
      </c>
      <c r="AW454" s="15" t="s">
        <v>33</v>
      </c>
      <c r="AX454" s="15" t="s">
        <v>71</v>
      </c>
      <c r="AY454" s="277" t="s">
        <v>146</v>
      </c>
    </row>
    <row r="455" s="15" customFormat="1">
      <c r="A455" s="15"/>
      <c r="B455" s="268"/>
      <c r="C455" s="269"/>
      <c r="D455" s="228" t="s">
        <v>160</v>
      </c>
      <c r="E455" s="270" t="s">
        <v>19</v>
      </c>
      <c r="F455" s="271" t="s">
        <v>959</v>
      </c>
      <c r="G455" s="269"/>
      <c r="H455" s="270" t="s">
        <v>19</v>
      </c>
      <c r="I455" s="272"/>
      <c r="J455" s="269"/>
      <c r="K455" s="269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160</v>
      </c>
      <c r="AU455" s="277" t="s">
        <v>78</v>
      </c>
      <c r="AV455" s="15" t="s">
        <v>78</v>
      </c>
      <c r="AW455" s="15" t="s">
        <v>33</v>
      </c>
      <c r="AX455" s="15" t="s">
        <v>71</v>
      </c>
      <c r="AY455" s="277" t="s">
        <v>146</v>
      </c>
    </row>
    <row r="456" s="15" customFormat="1">
      <c r="A456" s="15"/>
      <c r="B456" s="268"/>
      <c r="C456" s="269"/>
      <c r="D456" s="228" t="s">
        <v>160</v>
      </c>
      <c r="E456" s="270" t="s">
        <v>19</v>
      </c>
      <c r="F456" s="271" t="s">
        <v>960</v>
      </c>
      <c r="G456" s="269"/>
      <c r="H456" s="270" t="s">
        <v>19</v>
      </c>
      <c r="I456" s="272"/>
      <c r="J456" s="269"/>
      <c r="K456" s="269"/>
      <c r="L456" s="273"/>
      <c r="M456" s="274"/>
      <c r="N456" s="275"/>
      <c r="O456" s="275"/>
      <c r="P456" s="275"/>
      <c r="Q456" s="275"/>
      <c r="R456" s="275"/>
      <c r="S456" s="275"/>
      <c r="T456" s="27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7" t="s">
        <v>160</v>
      </c>
      <c r="AU456" s="277" t="s">
        <v>78</v>
      </c>
      <c r="AV456" s="15" t="s">
        <v>78</v>
      </c>
      <c r="AW456" s="15" t="s">
        <v>33</v>
      </c>
      <c r="AX456" s="15" t="s">
        <v>71</v>
      </c>
      <c r="AY456" s="277" t="s">
        <v>146</v>
      </c>
    </row>
    <row r="457" s="13" customFormat="1">
      <c r="A457" s="13"/>
      <c r="B457" s="235"/>
      <c r="C457" s="236"/>
      <c r="D457" s="228" t="s">
        <v>160</v>
      </c>
      <c r="E457" s="237" t="s">
        <v>19</v>
      </c>
      <c r="F457" s="238" t="s">
        <v>80</v>
      </c>
      <c r="G457" s="236"/>
      <c r="H457" s="239">
        <v>2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160</v>
      </c>
      <c r="AU457" s="245" t="s">
        <v>78</v>
      </c>
      <c r="AV457" s="13" t="s">
        <v>80</v>
      </c>
      <c r="AW457" s="13" t="s">
        <v>33</v>
      </c>
      <c r="AX457" s="13" t="s">
        <v>78</v>
      </c>
      <c r="AY457" s="245" t="s">
        <v>146</v>
      </c>
    </row>
    <row r="458" s="2" customFormat="1" ht="16.5" customHeight="1">
      <c r="A458" s="41"/>
      <c r="B458" s="42"/>
      <c r="C458" s="257" t="s">
        <v>463</v>
      </c>
      <c r="D458" s="257" t="s">
        <v>247</v>
      </c>
      <c r="E458" s="258" t="s">
        <v>961</v>
      </c>
      <c r="F458" s="259" t="s">
        <v>962</v>
      </c>
      <c r="G458" s="260" t="s">
        <v>241</v>
      </c>
      <c r="H458" s="261">
        <v>1</v>
      </c>
      <c r="I458" s="262"/>
      <c r="J458" s="263">
        <f>ROUND(I458*H458,2)</f>
        <v>0</v>
      </c>
      <c r="K458" s="259" t="s">
        <v>260</v>
      </c>
      <c r="L458" s="264"/>
      <c r="M458" s="265" t="s">
        <v>19</v>
      </c>
      <c r="N458" s="266" t="s">
        <v>42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611</v>
      </c>
      <c r="AT458" s="226" t="s">
        <v>247</v>
      </c>
      <c r="AU458" s="226" t="s">
        <v>78</v>
      </c>
      <c r="AY458" s="20" t="s">
        <v>146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78</v>
      </c>
      <c r="BK458" s="227">
        <f>ROUND(I458*H458,2)</f>
        <v>0</v>
      </c>
      <c r="BL458" s="20" t="s">
        <v>611</v>
      </c>
      <c r="BM458" s="226" t="s">
        <v>963</v>
      </c>
    </row>
    <row r="459" s="2" customFormat="1">
      <c r="A459" s="41"/>
      <c r="B459" s="42"/>
      <c r="C459" s="43"/>
      <c r="D459" s="228" t="s">
        <v>156</v>
      </c>
      <c r="E459" s="43"/>
      <c r="F459" s="229" t="s">
        <v>962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156</v>
      </c>
      <c r="AU459" s="20" t="s">
        <v>78</v>
      </c>
    </row>
    <row r="460" s="15" customFormat="1">
      <c r="A460" s="15"/>
      <c r="B460" s="268"/>
      <c r="C460" s="269"/>
      <c r="D460" s="228" t="s">
        <v>160</v>
      </c>
      <c r="E460" s="270" t="s">
        <v>19</v>
      </c>
      <c r="F460" s="271" t="s">
        <v>964</v>
      </c>
      <c r="G460" s="269"/>
      <c r="H460" s="270" t="s">
        <v>19</v>
      </c>
      <c r="I460" s="272"/>
      <c r="J460" s="269"/>
      <c r="K460" s="269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160</v>
      </c>
      <c r="AU460" s="277" t="s">
        <v>78</v>
      </c>
      <c r="AV460" s="15" t="s">
        <v>78</v>
      </c>
      <c r="AW460" s="15" t="s">
        <v>33</v>
      </c>
      <c r="AX460" s="15" t="s">
        <v>71</v>
      </c>
      <c r="AY460" s="277" t="s">
        <v>146</v>
      </c>
    </row>
    <row r="461" s="15" customFormat="1">
      <c r="A461" s="15"/>
      <c r="B461" s="268"/>
      <c r="C461" s="269"/>
      <c r="D461" s="228" t="s">
        <v>160</v>
      </c>
      <c r="E461" s="270" t="s">
        <v>19</v>
      </c>
      <c r="F461" s="271" t="s">
        <v>965</v>
      </c>
      <c r="G461" s="269"/>
      <c r="H461" s="270" t="s">
        <v>19</v>
      </c>
      <c r="I461" s="272"/>
      <c r="J461" s="269"/>
      <c r="K461" s="269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160</v>
      </c>
      <c r="AU461" s="277" t="s">
        <v>78</v>
      </c>
      <c r="AV461" s="15" t="s">
        <v>78</v>
      </c>
      <c r="AW461" s="15" t="s">
        <v>33</v>
      </c>
      <c r="AX461" s="15" t="s">
        <v>71</v>
      </c>
      <c r="AY461" s="277" t="s">
        <v>146</v>
      </c>
    </row>
    <row r="462" s="15" customFormat="1">
      <c r="A462" s="15"/>
      <c r="B462" s="268"/>
      <c r="C462" s="269"/>
      <c r="D462" s="228" t="s">
        <v>160</v>
      </c>
      <c r="E462" s="270" t="s">
        <v>19</v>
      </c>
      <c r="F462" s="271" t="s">
        <v>966</v>
      </c>
      <c r="G462" s="269"/>
      <c r="H462" s="270" t="s">
        <v>19</v>
      </c>
      <c r="I462" s="272"/>
      <c r="J462" s="269"/>
      <c r="K462" s="269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160</v>
      </c>
      <c r="AU462" s="277" t="s">
        <v>78</v>
      </c>
      <c r="AV462" s="15" t="s">
        <v>78</v>
      </c>
      <c r="AW462" s="15" t="s">
        <v>33</v>
      </c>
      <c r="AX462" s="15" t="s">
        <v>71</v>
      </c>
      <c r="AY462" s="277" t="s">
        <v>146</v>
      </c>
    </row>
    <row r="463" s="15" customFormat="1">
      <c r="A463" s="15"/>
      <c r="B463" s="268"/>
      <c r="C463" s="269"/>
      <c r="D463" s="228" t="s">
        <v>160</v>
      </c>
      <c r="E463" s="270" t="s">
        <v>19</v>
      </c>
      <c r="F463" s="271" t="s">
        <v>967</v>
      </c>
      <c r="G463" s="269"/>
      <c r="H463" s="270" t="s">
        <v>19</v>
      </c>
      <c r="I463" s="272"/>
      <c r="J463" s="269"/>
      <c r="K463" s="269"/>
      <c r="L463" s="273"/>
      <c r="M463" s="274"/>
      <c r="N463" s="275"/>
      <c r="O463" s="275"/>
      <c r="P463" s="275"/>
      <c r="Q463" s="275"/>
      <c r="R463" s="275"/>
      <c r="S463" s="275"/>
      <c r="T463" s="27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7" t="s">
        <v>160</v>
      </c>
      <c r="AU463" s="277" t="s">
        <v>78</v>
      </c>
      <c r="AV463" s="15" t="s">
        <v>78</v>
      </c>
      <c r="AW463" s="15" t="s">
        <v>33</v>
      </c>
      <c r="AX463" s="15" t="s">
        <v>71</v>
      </c>
      <c r="AY463" s="277" t="s">
        <v>146</v>
      </c>
    </row>
    <row r="464" s="15" customFormat="1">
      <c r="A464" s="15"/>
      <c r="B464" s="268"/>
      <c r="C464" s="269"/>
      <c r="D464" s="228" t="s">
        <v>160</v>
      </c>
      <c r="E464" s="270" t="s">
        <v>19</v>
      </c>
      <c r="F464" s="271" t="s">
        <v>968</v>
      </c>
      <c r="G464" s="269"/>
      <c r="H464" s="270" t="s">
        <v>19</v>
      </c>
      <c r="I464" s="272"/>
      <c r="J464" s="269"/>
      <c r="K464" s="269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160</v>
      </c>
      <c r="AU464" s="277" t="s">
        <v>78</v>
      </c>
      <c r="AV464" s="15" t="s">
        <v>78</v>
      </c>
      <c r="AW464" s="15" t="s">
        <v>33</v>
      </c>
      <c r="AX464" s="15" t="s">
        <v>71</v>
      </c>
      <c r="AY464" s="277" t="s">
        <v>146</v>
      </c>
    </row>
    <row r="465" s="15" customFormat="1">
      <c r="A465" s="15"/>
      <c r="B465" s="268"/>
      <c r="C465" s="269"/>
      <c r="D465" s="228" t="s">
        <v>160</v>
      </c>
      <c r="E465" s="270" t="s">
        <v>19</v>
      </c>
      <c r="F465" s="271" t="s">
        <v>969</v>
      </c>
      <c r="G465" s="269"/>
      <c r="H465" s="270" t="s">
        <v>19</v>
      </c>
      <c r="I465" s="272"/>
      <c r="J465" s="269"/>
      <c r="K465" s="269"/>
      <c r="L465" s="273"/>
      <c r="M465" s="274"/>
      <c r="N465" s="275"/>
      <c r="O465" s="275"/>
      <c r="P465" s="275"/>
      <c r="Q465" s="275"/>
      <c r="R465" s="275"/>
      <c r="S465" s="275"/>
      <c r="T465" s="27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7" t="s">
        <v>160</v>
      </c>
      <c r="AU465" s="277" t="s">
        <v>78</v>
      </c>
      <c r="AV465" s="15" t="s">
        <v>78</v>
      </c>
      <c r="AW465" s="15" t="s">
        <v>33</v>
      </c>
      <c r="AX465" s="15" t="s">
        <v>71</v>
      </c>
      <c r="AY465" s="277" t="s">
        <v>146</v>
      </c>
    </row>
    <row r="466" s="15" customFormat="1">
      <c r="A466" s="15"/>
      <c r="B466" s="268"/>
      <c r="C466" s="269"/>
      <c r="D466" s="228" t="s">
        <v>160</v>
      </c>
      <c r="E466" s="270" t="s">
        <v>19</v>
      </c>
      <c r="F466" s="271" t="s">
        <v>970</v>
      </c>
      <c r="G466" s="269"/>
      <c r="H466" s="270" t="s">
        <v>19</v>
      </c>
      <c r="I466" s="272"/>
      <c r="J466" s="269"/>
      <c r="K466" s="269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160</v>
      </c>
      <c r="AU466" s="277" t="s">
        <v>78</v>
      </c>
      <c r="AV466" s="15" t="s">
        <v>78</v>
      </c>
      <c r="AW466" s="15" t="s">
        <v>33</v>
      </c>
      <c r="AX466" s="15" t="s">
        <v>71</v>
      </c>
      <c r="AY466" s="277" t="s">
        <v>146</v>
      </c>
    </row>
    <row r="467" s="15" customFormat="1">
      <c r="A467" s="15"/>
      <c r="B467" s="268"/>
      <c r="C467" s="269"/>
      <c r="D467" s="228" t="s">
        <v>160</v>
      </c>
      <c r="E467" s="270" t="s">
        <v>19</v>
      </c>
      <c r="F467" s="271" t="s">
        <v>971</v>
      </c>
      <c r="G467" s="269"/>
      <c r="H467" s="270" t="s">
        <v>19</v>
      </c>
      <c r="I467" s="272"/>
      <c r="J467" s="269"/>
      <c r="K467" s="269"/>
      <c r="L467" s="273"/>
      <c r="M467" s="274"/>
      <c r="N467" s="275"/>
      <c r="O467" s="275"/>
      <c r="P467" s="275"/>
      <c r="Q467" s="275"/>
      <c r="R467" s="275"/>
      <c r="S467" s="275"/>
      <c r="T467" s="27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7" t="s">
        <v>160</v>
      </c>
      <c r="AU467" s="277" t="s">
        <v>78</v>
      </c>
      <c r="AV467" s="15" t="s">
        <v>78</v>
      </c>
      <c r="AW467" s="15" t="s">
        <v>33</v>
      </c>
      <c r="AX467" s="15" t="s">
        <v>71</v>
      </c>
      <c r="AY467" s="277" t="s">
        <v>146</v>
      </c>
    </row>
    <row r="468" s="15" customFormat="1">
      <c r="A468" s="15"/>
      <c r="B468" s="268"/>
      <c r="C468" s="269"/>
      <c r="D468" s="228" t="s">
        <v>160</v>
      </c>
      <c r="E468" s="270" t="s">
        <v>19</v>
      </c>
      <c r="F468" s="271" t="s">
        <v>972</v>
      </c>
      <c r="G468" s="269"/>
      <c r="H468" s="270" t="s">
        <v>19</v>
      </c>
      <c r="I468" s="272"/>
      <c r="J468" s="269"/>
      <c r="K468" s="269"/>
      <c r="L468" s="273"/>
      <c r="M468" s="274"/>
      <c r="N468" s="275"/>
      <c r="O468" s="275"/>
      <c r="P468" s="275"/>
      <c r="Q468" s="275"/>
      <c r="R468" s="275"/>
      <c r="S468" s="275"/>
      <c r="T468" s="27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7" t="s">
        <v>160</v>
      </c>
      <c r="AU468" s="277" t="s">
        <v>78</v>
      </c>
      <c r="AV468" s="15" t="s">
        <v>78</v>
      </c>
      <c r="AW468" s="15" t="s">
        <v>33</v>
      </c>
      <c r="AX468" s="15" t="s">
        <v>71</v>
      </c>
      <c r="AY468" s="277" t="s">
        <v>146</v>
      </c>
    </row>
    <row r="469" s="15" customFormat="1">
      <c r="A469" s="15"/>
      <c r="B469" s="268"/>
      <c r="C469" s="269"/>
      <c r="D469" s="228" t="s">
        <v>160</v>
      </c>
      <c r="E469" s="270" t="s">
        <v>19</v>
      </c>
      <c r="F469" s="271" t="s">
        <v>973</v>
      </c>
      <c r="G469" s="269"/>
      <c r="H469" s="270" t="s">
        <v>19</v>
      </c>
      <c r="I469" s="272"/>
      <c r="J469" s="269"/>
      <c r="K469" s="269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160</v>
      </c>
      <c r="AU469" s="277" t="s">
        <v>78</v>
      </c>
      <c r="AV469" s="15" t="s">
        <v>78</v>
      </c>
      <c r="AW469" s="15" t="s">
        <v>33</v>
      </c>
      <c r="AX469" s="15" t="s">
        <v>71</v>
      </c>
      <c r="AY469" s="277" t="s">
        <v>146</v>
      </c>
    </row>
    <row r="470" s="15" customFormat="1">
      <c r="A470" s="15"/>
      <c r="B470" s="268"/>
      <c r="C470" s="269"/>
      <c r="D470" s="228" t="s">
        <v>160</v>
      </c>
      <c r="E470" s="270" t="s">
        <v>19</v>
      </c>
      <c r="F470" s="271" t="s">
        <v>974</v>
      </c>
      <c r="G470" s="269"/>
      <c r="H470" s="270" t="s">
        <v>19</v>
      </c>
      <c r="I470" s="272"/>
      <c r="J470" s="269"/>
      <c r="K470" s="269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160</v>
      </c>
      <c r="AU470" s="277" t="s">
        <v>78</v>
      </c>
      <c r="AV470" s="15" t="s">
        <v>78</v>
      </c>
      <c r="AW470" s="15" t="s">
        <v>33</v>
      </c>
      <c r="AX470" s="15" t="s">
        <v>71</v>
      </c>
      <c r="AY470" s="277" t="s">
        <v>146</v>
      </c>
    </row>
    <row r="471" s="15" customFormat="1">
      <c r="A471" s="15"/>
      <c r="B471" s="268"/>
      <c r="C471" s="269"/>
      <c r="D471" s="228" t="s">
        <v>160</v>
      </c>
      <c r="E471" s="270" t="s">
        <v>19</v>
      </c>
      <c r="F471" s="271" t="s">
        <v>975</v>
      </c>
      <c r="G471" s="269"/>
      <c r="H471" s="270" t="s">
        <v>19</v>
      </c>
      <c r="I471" s="272"/>
      <c r="J471" s="269"/>
      <c r="K471" s="269"/>
      <c r="L471" s="273"/>
      <c r="M471" s="274"/>
      <c r="N471" s="275"/>
      <c r="O471" s="275"/>
      <c r="P471" s="275"/>
      <c r="Q471" s="275"/>
      <c r="R471" s="275"/>
      <c r="S471" s="275"/>
      <c r="T471" s="27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160</v>
      </c>
      <c r="AU471" s="277" t="s">
        <v>78</v>
      </c>
      <c r="AV471" s="15" t="s">
        <v>78</v>
      </c>
      <c r="AW471" s="15" t="s">
        <v>33</v>
      </c>
      <c r="AX471" s="15" t="s">
        <v>71</v>
      </c>
      <c r="AY471" s="277" t="s">
        <v>146</v>
      </c>
    </row>
    <row r="472" s="15" customFormat="1">
      <c r="A472" s="15"/>
      <c r="B472" s="268"/>
      <c r="C472" s="269"/>
      <c r="D472" s="228" t="s">
        <v>160</v>
      </c>
      <c r="E472" s="270" t="s">
        <v>19</v>
      </c>
      <c r="F472" s="271" t="s">
        <v>976</v>
      </c>
      <c r="G472" s="269"/>
      <c r="H472" s="270" t="s">
        <v>19</v>
      </c>
      <c r="I472" s="272"/>
      <c r="J472" s="269"/>
      <c r="K472" s="269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160</v>
      </c>
      <c r="AU472" s="277" t="s">
        <v>78</v>
      </c>
      <c r="AV472" s="15" t="s">
        <v>78</v>
      </c>
      <c r="AW472" s="15" t="s">
        <v>33</v>
      </c>
      <c r="AX472" s="15" t="s">
        <v>71</v>
      </c>
      <c r="AY472" s="277" t="s">
        <v>146</v>
      </c>
    </row>
    <row r="473" s="15" customFormat="1">
      <c r="A473" s="15"/>
      <c r="B473" s="268"/>
      <c r="C473" s="269"/>
      <c r="D473" s="228" t="s">
        <v>160</v>
      </c>
      <c r="E473" s="270" t="s">
        <v>19</v>
      </c>
      <c r="F473" s="271" t="s">
        <v>977</v>
      </c>
      <c r="G473" s="269"/>
      <c r="H473" s="270" t="s">
        <v>19</v>
      </c>
      <c r="I473" s="272"/>
      <c r="J473" s="269"/>
      <c r="K473" s="269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160</v>
      </c>
      <c r="AU473" s="277" t="s">
        <v>78</v>
      </c>
      <c r="AV473" s="15" t="s">
        <v>78</v>
      </c>
      <c r="AW473" s="15" t="s">
        <v>33</v>
      </c>
      <c r="AX473" s="15" t="s">
        <v>71</v>
      </c>
      <c r="AY473" s="277" t="s">
        <v>146</v>
      </c>
    </row>
    <row r="474" s="13" customFormat="1">
      <c r="A474" s="13"/>
      <c r="B474" s="235"/>
      <c r="C474" s="236"/>
      <c r="D474" s="228" t="s">
        <v>160</v>
      </c>
      <c r="E474" s="237" t="s">
        <v>19</v>
      </c>
      <c r="F474" s="238" t="s">
        <v>78</v>
      </c>
      <c r="G474" s="236"/>
      <c r="H474" s="239">
        <v>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160</v>
      </c>
      <c r="AU474" s="245" t="s">
        <v>78</v>
      </c>
      <c r="AV474" s="13" t="s">
        <v>80</v>
      </c>
      <c r="AW474" s="13" t="s">
        <v>33</v>
      </c>
      <c r="AX474" s="13" t="s">
        <v>78</v>
      </c>
      <c r="AY474" s="245" t="s">
        <v>146</v>
      </c>
    </row>
    <row r="475" s="2" customFormat="1" ht="16.5" customHeight="1">
      <c r="A475" s="41"/>
      <c r="B475" s="42"/>
      <c r="C475" s="257" t="s">
        <v>471</v>
      </c>
      <c r="D475" s="257" t="s">
        <v>247</v>
      </c>
      <c r="E475" s="258" t="s">
        <v>978</v>
      </c>
      <c r="F475" s="259" t="s">
        <v>979</v>
      </c>
      <c r="G475" s="260" t="s">
        <v>773</v>
      </c>
      <c r="H475" s="261">
        <v>2</v>
      </c>
      <c r="I475" s="262"/>
      <c r="J475" s="263">
        <f>ROUND(I475*H475,2)</f>
        <v>0</v>
      </c>
      <c r="K475" s="259" t="s">
        <v>260</v>
      </c>
      <c r="L475" s="264"/>
      <c r="M475" s="265" t="s">
        <v>19</v>
      </c>
      <c r="N475" s="266" t="s">
        <v>42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611</v>
      </c>
      <c r="AT475" s="226" t="s">
        <v>247</v>
      </c>
      <c r="AU475" s="226" t="s">
        <v>78</v>
      </c>
      <c r="AY475" s="20" t="s">
        <v>146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78</v>
      </c>
      <c r="BK475" s="227">
        <f>ROUND(I475*H475,2)</f>
        <v>0</v>
      </c>
      <c r="BL475" s="20" t="s">
        <v>611</v>
      </c>
      <c r="BM475" s="226" t="s">
        <v>980</v>
      </c>
    </row>
    <row r="476" s="2" customFormat="1">
      <c r="A476" s="41"/>
      <c r="B476" s="42"/>
      <c r="C476" s="43"/>
      <c r="D476" s="228" t="s">
        <v>156</v>
      </c>
      <c r="E476" s="43"/>
      <c r="F476" s="229" t="s">
        <v>979</v>
      </c>
      <c r="G476" s="43"/>
      <c r="H476" s="43"/>
      <c r="I476" s="230"/>
      <c r="J476" s="43"/>
      <c r="K476" s="43"/>
      <c r="L476" s="47"/>
      <c r="M476" s="281"/>
      <c r="N476" s="282"/>
      <c r="O476" s="283"/>
      <c r="P476" s="283"/>
      <c r="Q476" s="283"/>
      <c r="R476" s="283"/>
      <c r="S476" s="283"/>
      <c r="T476" s="284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156</v>
      </c>
      <c r="AU476" s="20" t="s">
        <v>78</v>
      </c>
    </row>
    <row r="477" s="2" customFormat="1" ht="6.96" customHeight="1">
      <c r="A477" s="41"/>
      <c r="B477" s="62"/>
      <c r="C477" s="63"/>
      <c r="D477" s="63"/>
      <c r="E477" s="63"/>
      <c r="F477" s="63"/>
      <c r="G477" s="63"/>
      <c r="H477" s="63"/>
      <c r="I477" s="63"/>
      <c r="J477" s="63"/>
      <c r="K477" s="63"/>
      <c r="L477" s="47"/>
      <c r="M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</row>
  </sheetData>
  <sheetProtection sheet="1" autoFilter="0" formatColumns="0" formatRows="0" objects="1" scenarios="1" spinCount="100000" saltValue="V0cXfIBqKPEhuBkTkaLTd25MUGvXWtIKz3LIVha66c1HKpdx+jc0Ptc099cUKU7pg0ljVGs3X9xcr0R52wmrnQ==" hashValue="FNiSejJO/Jr74dmHuRdPmKqfGigq8OmFrZstf2XxS+QSzK3hmkFCBikmPKf0f+IcHIAEb0ypiGGPfz/QqPNV8Q==" algorithmName="SHA-512" password="CC35"/>
  <autoFilter ref="C88:K4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361" r:id="rId1" display="https://podminky.urs.cz/item/CS_URS_2024_02/998725311"/>
    <hyperlink ref="F364" r:id="rId2" display="https://podminky.urs.cz/item/CS_URS_2024_02/998725319"/>
    <hyperlink ref="F368" r:id="rId3" display="https://podminky.urs.cz/item/CS_URS_2024_02/HZS2211"/>
    <hyperlink ref="F373" r:id="rId4" display="https://podminky.urs.cz/item/CS_URS_2024_02/HZS2231"/>
    <hyperlink ref="F378" r:id="rId5" display="https://podminky.urs.cz/item/CS_URS_2024_02/HZS3211"/>
    <hyperlink ref="F383" r:id="rId6" display="https://podminky.urs.cz/item/CS_URS_2024_02/HZS4211"/>
    <hyperlink ref="F388" r:id="rId7" display="https://podminky.urs.cz/item/CS_URS_2024_02/HZS4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111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981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ROUND((SUM(BE88:BE100)),  2)</f>
        <v>0</v>
      </c>
      <c r="G35" s="41"/>
      <c r="H35" s="41"/>
      <c r="I35" s="160">
        <v>0.20999999999999999</v>
      </c>
      <c r="J35" s="159">
        <f>ROUND(((SUM(BE88:BE100))*I35),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ROUND((SUM(BF88:BF100)),  2)</f>
        <v>0</v>
      </c>
      <c r="G36" s="41"/>
      <c r="H36" s="41"/>
      <c r="I36" s="160">
        <v>0.12</v>
      </c>
      <c r="J36" s="159">
        <f>ROUND(((SUM(BF88:BF100))*I36),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ROUND((SUM(BG88:BG100)),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ROUND((SUM(BH88:BH100)),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ROUND((SUM(BI88:BI100)),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111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01.03 - Vedlejší a ostatní náklady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982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983</v>
      </c>
      <c r="E65" s="185"/>
      <c r="F65" s="185"/>
      <c r="G65" s="185"/>
      <c r="H65" s="185"/>
      <c r="I65" s="185"/>
      <c r="J65" s="186">
        <f>J90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984</v>
      </c>
      <c r="E66" s="185"/>
      <c r="F66" s="185"/>
      <c r="G66" s="185"/>
      <c r="H66" s="185"/>
      <c r="I66" s="185"/>
      <c r="J66" s="186">
        <f>J97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2" t="str">
        <f>E7</f>
        <v>Modernizace kuchyně, restaurace, sálu volnočasových aktivit, chodeb a částí exteriéru objektu vinařství Sádek, Kojetice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01.03 - Vedlejší a ostatní náklady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Kojetice 169, 675 23, Kojetice na Moravě</v>
      </c>
      <c r="G82" s="43"/>
      <c r="H82" s="43"/>
      <c r="I82" s="35" t="s">
        <v>23</v>
      </c>
      <c r="J82" s="75" t="str">
        <f>IF(J14="","",J14)</f>
        <v>27. 12. 2024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Česká zemědělská univerzita v Praze</v>
      </c>
      <c r="G84" s="43"/>
      <c r="H84" s="43"/>
      <c r="I84" s="35" t="s">
        <v>31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34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132</v>
      </c>
      <c r="D87" s="191" t="s">
        <v>56</v>
      </c>
      <c r="E87" s="191" t="s">
        <v>52</v>
      </c>
      <c r="F87" s="191" t="s">
        <v>53</v>
      </c>
      <c r="G87" s="191" t="s">
        <v>133</v>
      </c>
      <c r="H87" s="191" t="s">
        <v>134</v>
      </c>
      <c r="I87" s="191" t="s">
        <v>135</v>
      </c>
      <c r="J87" s="191" t="s">
        <v>116</v>
      </c>
      <c r="K87" s="192" t="s">
        <v>136</v>
      </c>
      <c r="L87" s="193"/>
      <c r="M87" s="95" t="s">
        <v>19</v>
      </c>
      <c r="N87" s="96" t="s">
        <v>41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0</v>
      </c>
      <c r="S88" s="99"/>
      <c r="T88" s="197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70</v>
      </c>
      <c r="E89" s="202" t="s">
        <v>985</v>
      </c>
      <c r="F89" s="202" t="s">
        <v>986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P90+P97</f>
        <v>0</v>
      </c>
      <c r="Q89" s="207"/>
      <c r="R89" s="208">
        <f>R90+R97</f>
        <v>0</v>
      </c>
      <c r="S89" s="207"/>
      <c r="T89" s="209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182</v>
      </c>
      <c r="AT89" s="211" t="s">
        <v>70</v>
      </c>
      <c r="AU89" s="211" t="s">
        <v>71</v>
      </c>
      <c r="AY89" s="210" t="s">
        <v>146</v>
      </c>
      <c r="BK89" s="212">
        <f>BK90+BK97</f>
        <v>0</v>
      </c>
    </row>
    <row r="90" s="12" customFormat="1" ht="22.8" customHeight="1">
      <c r="A90" s="12"/>
      <c r="B90" s="199"/>
      <c r="C90" s="200"/>
      <c r="D90" s="201" t="s">
        <v>70</v>
      </c>
      <c r="E90" s="213" t="s">
        <v>987</v>
      </c>
      <c r="F90" s="213" t="s">
        <v>988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SUM(P91:P96)</f>
        <v>0</v>
      </c>
      <c r="Q90" s="207"/>
      <c r="R90" s="208">
        <f>SUM(R91:R96)</f>
        <v>0</v>
      </c>
      <c r="S90" s="207"/>
      <c r="T90" s="209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182</v>
      </c>
      <c r="AT90" s="211" t="s">
        <v>70</v>
      </c>
      <c r="AU90" s="211" t="s">
        <v>78</v>
      </c>
      <c r="AY90" s="210" t="s">
        <v>146</v>
      </c>
      <c r="BK90" s="212">
        <f>SUM(BK91:BK96)</f>
        <v>0</v>
      </c>
    </row>
    <row r="91" s="2" customFormat="1" ht="16.5" customHeight="1">
      <c r="A91" s="41"/>
      <c r="B91" s="42"/>
      <c r="C91" s="215" t="s">
        <v>78</v>
      </c>
      <c r="D91" s="215" t="s">
        <v>149</v>
      </c>
      <c r="E91" s="216" t="s">
        <v>989</v>
      </c>
      <c r="F91" s="217" t="s">
        <v>990</v>
      </c>
      <c r="G91" s="218" t="s">
        <v>312</v>
      </c>
      <c r="H91" s="267"/>
      <c r="I91" s="220"/>
      <c r="J91" s="221">
        <f>ROUND(I91*H91,2)</f>
        <v>0</v>
      </c>
      <c r="K91" s="217" t="s">
        <v>153</v>
      </c>
      <c r="L91" s="47"/>
      <c r="M91" s="222" t="s">
        <v>19</v>
      </c>
      <c r="N91" s="223" t="s">
        <v>42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991</v>
      </c>
      <c r="AT91" s="226" t="s">
        <v>149</v>
      </c>
      <c r="AU91" s="226" t="s">
        <v>80</v>
      </c>
      <c r="AY91" s="20" t="s">
        <v>146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78</v>
      </c>
      <c r="BK91" s="227">
        <f>ROUND(I91*H91,2)</f>
        <v>0</v>
      </c>
      <c r="BL91" s="20" t="s">
        <v>991</v>
      </c>
      <c r="BM91" s="226" t="s">
        <v>992</v>
      </c>
    </row>
    <row r="92" s="2" customFormat="1">
      <c r="A92" s="41"/>
      <c r="B92" s="42"/>
      <c r="C92" s="43"/>
      <c r="D92" s="228" t="s">
        <v>156</v>
      </c>
      <c r="E92" s="43"/>
      <c r="F92" s="229" t="s">
        <v>990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156</v>
      </c>
      <c r="AU92" s="20" t="s">
        <v>80</v>
      </c>
    </row>
    <row r="93" s="2" customFormat="1">
      <c r="A93" s="41"/>
      <c r="B93" s="42"/>
      <c r="C93" s="43"/>
      <c r="D93" s="233" t="s">
        <v>158</v>
      </c>
      <c r="E93" s="43"/>
      <c r="F93" s="234" t="s">
        <v>993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158</v>
      </c>
      <c r="AU93" s="20" t="s">
        <v>80</v>
      </c>
    </row>
    <row r="94" s="2" customFormat="1" ht="16.5" customHeight="1">
      <c r="A94" s="41"/>
      <c r="B94" s="42"/>
      <c r="C94" s="215" t="s">
        <v>80</v>
      </c>
      <c r="D94" s="215" t="s">
        <v>149</v>
      </c>
      <c r="E94" s="216" t="s">
        <v>994</v>
      </c>
      <c r="F94" s="217" t="s">
        <v>995</v>
      </c>
      <c r="G94" s="218" t="s">
        <v>312</v>
      </c>
      <c r="H94" s="267"/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42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991</v>
      </c>
      <c r="AT94" s="226" t="s">
        <v>149</v>
      </c>
      <c r="AU94" s="226" t="s">
        <v>80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78</v>
      </c>
      <c r="BK94" s="227">
        <f>ROUND(I94*H94,2)</f>
        <v>0</v>
      </c>
      <c r="BL94" s="20" t="s">
        <v>991</v>
      </c>
      <c r="BM94" s="226" t="s">
        <v>996</v>
      </c>
    </row>
    <row r="95" s="2" customFormat="1">
      <c r="A95" s="41"/>
      <c r="B95" s="42"/>
      <c r="C95" s="43"/>
      <c r="D95" s="228" t="s">
        <v>156</v>
      </c>
      <c r="E95" s="43"/>
      <c r="F95" s="229" t="s">
        <v>995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80</v>
      </c>
    </row>
    <row r="96" s="2" customFormat="1">
      <c r="A96" s="41"/>
      <c r="B96" s="42"/>
      <c r="C96" s="43"/>
      <c r="D96" s="233" t="s">
        <v>158</v>
      </c>
      <c r="E96" s="43"/>
      <c r="F96" s="234" t="s">
        <v>997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158</v>
      </c>
      <c r="AU96" s="20" t="s">
        <v>80</v>
      </c>
    </row>
    <row r="97" s="12" customFormat="1" ht="22.8" customHeight="1">
      <c r="A97" s="12"/>
      <c r="B97" s="199"/>
      <c r="C97" s="200"/>
      <c r="D97" s="201" t="s">
        <v>70</v>
      </c>
      <c r="E97" s="213" t="s">
        <v>998</v>
      </c>
      <c r="F97" s="213" t="s">
        <v>999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182</v>
      </c>
      <c r="AT97" s="211" t="s">
        <v>70</v>
      </c>
      <c r="AU97" s="211" t="s">
        <v>78</v>
      </c>
      <c r="AY97" s="210" t="s">
        <v>146</v>
      </c>
      <c r="BK97" s="212">
        <f>SUM(BK98:BK100)</f>
        <v>0</v>
      </c>
    </row>
    <row r="98" s="2" customFormat="1" ht="16.5" customHeight="1">
      <c r="A98" s="41"/>
      <c r="B98" s="42"/>
      <c r="C98" s="215" t="s">
        <v>169</v>
      </c>
      <c r="D98" s="215" t="s">
        <v>149</v>
      </c>
      <c r="E98" s="216" t="s">
        <v>1000</v>
      </c>
      <c r="F98" s="217" t="s">
        <v>1001</v>
      </c>
      <c r="G98" s="218" t="s">
        <v>312</v>
      </c>
      <c r="H98" s="267"/>
      <c r="I98" s="220"/>
      <c r="J98" s="221">
        <f>ROUND(I98*H98,2)</f>
        <v>0</v>
      </c>
      <c r="K98" s="217" t="s">
        <v>153</v>
      </c>
      <c r="L98" s="47"/>
      <c r="M98" s="222" t="s">
        <v>19</v>
      </c>
      <c r="N98" s="223" t="s">
        <v>42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991</v>
      </c>
      <c r="AT98" s="226" t="s">
        <v>149</v>
      </c>
      <c r="AU98" s="226" t="s">
        <v>80</v>
      </c>
      <c r="AY98" s="20" t="s">
        <v>146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78</v>
      </c>
      <c r="BK98" s="227">
        <f>ROUND(I98*H98,2)</f>
        <v>0</v>
      </c>
      <c r="BL98" s="20" t="s">
        <v>991</v>
      </c>
      <c r="BM98" s="226" t="s">
        <v>1002</v>
      </c>
    </row>
    <row r="99" s="2" customFormat="1">
      <c r="A99" s="41"/>
      <c r="B99" s="42"/>
      <c r="C99" s="43"/>
      <c r="D99" s="228" t="s">
        <v>156</v>
      </c>
      <c r="E99" s="43"/>
      <c r="F99" s="229" t="s">
        <v>1001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156</v>
      </c>
      <c r="AU99" s="20" t="s">
        <v>80</v>
      </c>
    </row>
    <row r="100" s="2" customFormat="1">
      <c r="A100" s="41"/>
      <c r="B100" s="42"/>
      <c r="C100" s="43"/>
      <c r="D100" s="233" t="s">
        <v>158</v>
      </c>
      <c r="E100" s="43"/>
      <c r="F100" s="234" t="s">
        <v>1003</v>
      </c>
      <c r="G100" s="43"/>
      <c r="H100" s="43"/>
      <c r="I100" s="230"/>
      <c r="J100" s="43"/>
      <c r="K100" s="43"/>
      <c r="L100" s="47"/>
      <c r="M100" s="281"/>
      <c r="N100" s="282"/>
      <c r="O100" s="283"/>
      <c r="P100" s="283"/>
      <c r="Q100" s="283"/>
      <c r="R100" s="283"/>
      <c r="S100" s="283"/>
      <c r="T100" s="284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158</v>
      </c>
      <c r="AU100" s="20" t="s">
        <v>80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QzhoGEQnf5LoTvsJcsBylYkroBaIjHgKJnS8Jpmgele5y6HnJxtwVVJ0sM3nTwwZeb8yvhZzD27SL1mgHn5wSw==" hashValue="NL2QItjH+4jhilQFgE8NXVqvD/g7d6ht3u/rvfp2BjbebT516McfznlV5T86Ez93HoZ7Q0jlWFYAx/949EqiJQ==" algorithmName="SHA-512" password="CC35"/>
  <autoFilter ref="C87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4_02/045203000"/>
    <hyperlink ref="F96" r:id="rId2" display="https://podminky.urs.cz/item/CS_URS_2024_02/045303000"/>
    <hyperlink ref="F100" r:id="rId3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1004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1005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ROUND((SUM(BE104:BE583)),  2)</f>
        <v>0</v>
      </c>
      <c r="G35" s="41"/>
      <c r="H35" s="41"/>
      <c r="I35" s="160">
        <v>0.20999999999999999</v>
      </c>
      <c r="J35" s="159">
        <f>ROUND(((SUM(BE104:BE583))*I35),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ROUND((SUM(BF104:BF583)),  2)</f>
        <v>0</v>
      </c>
      <c r="G36" s="41"/>
      <c r="H36" s="41"/>
      <c r="I36" s="160">
        <v>0.12</v>
      </c>
      <c r="J36" s="159">
        <f>ROUND(((SUM(BF104:BF583))*I36),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ROUND((SUM(BG104:BG583)),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ROUND((SUM(BH104:BH583)),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ROUND((SUM(BI104:BI583)),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121</v>
      </c>
      <c r="E67" s="185"/>
      <c r="F67" s="185"/>
      <c r="G67" s="185"/>
      <c r="H67" s="185"/>
      <c r="I67" s="185"/>
      <c r="J67" s="186">
        <f>J132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122</v>
      </c>
      <c r="E68" s="185"/>
      <c r="F68" s="185"/>
      <c r="G68" s="185"/>
      <c r="H68" s="185"/>
      <c r="I68" s="185"/>
      <c r="J68" s="186">
        <f>J152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123</v>
      </c>
      <c r="E69" s="180"/>
      <c r="F69" s="180"/>
      <c r="G69" s="180"/>
      <c r="H69" s="180"/>
      <c r="I69" s="180"/>
      <c r="J69" s="181">
        <f>J156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1006</v>
      </c>
      <c r="E70" s="185"/>
      <c r="F70" s="185"/>
      <c r="G70" s="185"/>
      <c r="H70" s="185"/>
      <c r="I70" s="185"/>
      <c r="J70" s="186">
        <f>J157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1007</v>
      </c>
      <c r="E71" s="185"/>
      <c r="F71" s="185"/>
      <c r="G71" s="185"/>
      <c r="H71" s="185"/>
      <c r="I71" s="185"/>
      <c r="J71" s="186">
        <f>J173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1008</v>
      </c>
      <c r="E72" s="185"/>
      <c r="F72" s="185"/>
      <c r="G72" s="185"/>
      <c r="H72" s="185"/>
      <c r="I72" s="185"/>
      <c r="J72" s="186">
        <f>J219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125</v>
      </c>
      <c r="E73" s="185"/>
      <c r="F73" s="185"/>
      <c r="G73" s="185"/>
      <c r="H73" s="185"/>
      <c r="I73" s="185"/>
      <c r="J73" s="186">
        <f>J282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126</v>
      </c>
      <c r="E74" s="185"/>
      <c r="F74" s="185"/>
      <c r="G74" s="185"/>
      <c r="H74" s="185"/>
      <c r="I74" s="185"/>
      <c r="J74" s="186">
        <f>J295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127</v>
      </c>
      <c r="E75" s="185"/>
      <c r="F75" s="185"/>
      <c r="G75" s="185"/>
      <c r="H75" s="185"/>
      <c r="I75" s="185"/>
      <c r="J75" s="186">
        <f>J323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1009</v>
      </c>
      <c r="E76" s="185"/>
      <c r="F76" s="185"/>
      <c r="G76" s="185"/>
      <c r="H76" s="185"/>
      <c r="I76" s="185"/>
      <c r="J76" s="186">
        <f>J397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128</v>
      </c>
      <c r="E77" s="185"/>
      <c r="F77" s="185"/>
      <c r="G77" s="185"/>
      <c r="H77" s="185"/>
      <c r="I77" s="185"/>
      <c r="J77" s="186">
        <f>J416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1010</v>
      </c>
      <c r="E78" s="185"/>
      <c r="F78" s="185"/>
      <c r="G78" s="185"/>
      <c r="H78" s="185"/>
      <c r="I78" s="185"/>
      <c r="J78" s="186">
        <f>J462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129</v>
      </c>
      <c r="E79" s="185"/>
      <c r="F79" s="185"/>
      <c r="G79" s="185"/>
      <c r="H79" s="185"/>
      <c r="I79" s="185"/>
      <c r="J79" s="186">
        <f>J488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1011</v>
      </c>
      <c r="E80" s="180"/>
      <c r="F80" s="180"/>
      <c r="G80" s="180"/>
      <c r="H80" s="180"/>
      <c r="I80" s="180"/>
      <c r="J80" s="181">
        <f>J534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1012</v>
      </c>
      <c r="E81" s="185"/>
      <c r="F81" s="185"/>
      <c r="G81" s="185"/>
      <c r="H81" s="185"/>
      <c r="I81" s="185"/>
      <c r="J81" s="186">
        <f>J535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130</v>
      </c>
      <c r="E82" s="180"/>
      <c r="F82" s="180"/>
      <c r="G82" s="180"/>
      <c r="H82" s="180"/>
      <c r="I82" s="180"/>
      <c r="J82" s="181">
        <f>J565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131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6.25" customHeight="1">
      <c r="A92" s="41"/>
      <c r="B92" s="42"/>
      <c r="C92" s="43"/>
      <c r="D92" s="43"/>
      <c r="E92" s="172" t="str">
        <f>E7</f>
        <v>Modernizace kuchyně, restaurace, sálu volnočasových aktivit, chodeb a částí exteriéru objektu vinařství Sádek, Kojetice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110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1004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112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02.01 - Stavební část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Kojetice 169, 675 23, Kojetice na Moravě</v>
      </c>
      <c r="G98" s="43"/>
      <c r="H98" s="43"/>
      <c r="I98" s="35" t="s">
        <v>23</v>
      </c>
      <c r="J98" s="75" t="str">
        <f>IF(J14="","",J14)</f>
        <v>27. 12. 2024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>Česká zemědělská univerzita v Praze</v>
      </c>
      <c r="G100" s="43"/>
      <c r="H100" s="43"/>
      <c r="I100" s="35" t="s">
        <v>31</v>
      </c>
      <c r="J100" s="39" t="str">
        <f>E23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34</v>
      </c>
      <c r="J101" s="39" t="str">
        <f>E26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132</v>
      </c>
      <c r="D103" s="191" t="s">
        <v>56</v>
      </c>
      <c r="E103" s="191" t="s">
        <v>52</v>
      </c>
      <c r="F103" s="191" t="s">
        <v>53</v>
      </c>
      <c r="G103" s="191" t="s">
        <v>133</v>
      </c>
      <c r="H103" s="191" t="s">
        <v>134</v>
      </c>
      <c r="I103" s="191" t="s">
        <v>135</v>
      </c>
      <c r="J103" s="191" t="s">
        <v>116</v>
      </c>
      <c r="K103" s="192" t="s">
        <v>136</v>
      </c>
      <c r="L103" s="193"/>
      <c r="M103" s="95" t="s">
        <v>19</v>
      </c>
      <c r="N103" s="96" t="s">
        <v>41</v>
      </c>
      <c r="O103" s="96" t="s">
        <v>137</v>
      </c>
      <c r="P103" s="96" t="s">
        <v>138</v>
      </c>
      <c r="Q103" s="96" t="s">
        <v>139</v>
      </c>
      <c r="R103" s="96" t="s">
        <v>140</v>
      </c>
      <c r="S103" s="96" t="s">
        <v>141</v>
      </c>
      <c r="T103" s="97" t="s">
        <v>142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143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P105+P156+P534+P565</f>
        <v>0</v>
      </c>
      <c r="Q104" s="99"/>
      <c r="R104" s="196">
        <f>R105+R156+R534+R565</f>
        <v>9.9893329000000008</v>
      </c>
      <c r="S104" s="99"/>
      <c r="T104" s="197">
        <f>T105+T156+T534+T565</f>
        <v>17.120566299999997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70</v>
      </c>
      <c r="AU104" s="20" t="s">
        <v>117</v>
      </c>
      <c r="BK104" s="198">
        <f>BK105+BK156+BK534+BK565</f>
        <v>0</v>
      </c>
    </row>
    <row r="105" s="12" customFormat="1" ht="25.92" customHeight="1">
      <c r="A105" s="12"/>
      <c r="B105" s="199"/>
      <c r="C105" s="200"/>
      <c r="D105" s="201" t="s">
        <v>70</v>
      </c>
      <c r="E105" s="202" t="s">
        <v>144</v>
      </c>
      <c r="F105" s="202" t="s">
        <v>145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P106+P125+P132+P152</f>
        <v>0</v>
      </c>
      <c r="Q105" s="207"/>
      <c r="R105" s="208">
        <f>R106+R125+R132+R152</f>
        <v>1.2146329999999999</v>
      </c>
      <c r="S105" s="207"/>
      <c r="T105" s="209">
        <f>T106+T125+T132+T152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78</v>
      </c>
      <c r="AT105" s="211" t="s">
        <v>70</v>
      </c>
      <c r="AU105" s="211" t="s">
        <v>71</v>
      </c>
      <c r="AY105" s="210" t="s">
        <v>146</v>
      </c>
      <c r="BK105" s="212">
        <f>BK106+BK125+BK132+BK152</f>
        <v>0</v>
      </c>
    </row>
    <row r="106" s="12" customFormat="1" ht="22.8" customHeight="1">
      <c r="A106" s="12"/>
      <c r="B106" s="199"/>
      <c r="C106" s="200"/>
      <c r="D106" s="201" t="s">
        <v>70</v>
      </c>
      <c r="E106" s="213" t="s">
        <v>147</v>
      </c>
      <c r="F106" s="213" t="s">
        <v>148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SUM(P107:P124)</f>
        <v>0</v>
      </c>
      <c r="Q106" s="207"/>
      <c r="R106" s="208">
        <f>SUM(R107:R124)</f>
        <v>1.1991629999999998</v>
      </c>
      <c r="S106" s="207"/>
      <c r="T106" s="209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78</v>
      </c>
      <c r="AT106" s="211" t="s">
        <v>70</v>
      </c>
      <c r="AU106" s="211" t="s">
        <v>78</v>
      </c>
      <c r="AY106" s="210" t="s">
        <v>146</v>
      </c>
      <c r="BK106" s="212">
        <f>SUM(BK107:BK124)</f>
        <v>0</v>
      </c>
    </row>
    <row r="107" s="2" customFormat="1" ht="24.15" customHeight="1">
      <c r="A107" s="41"/>
      <c r="B107" s="42"/>
      <c r="C107" s="215" t="s">
        <v>78</v>
      </c>
      <c r="D107" s="215" t="s">
        <v>149</v>
      </c>
      <c r="E107" s="216" t="s">
        <v>150</v>
      </c>
      <c r="F107" s="217" t="s">
        <v>151</v>
      </c>
      <c r="G107" s="218" t="s">
        <v>152</v>
      </c>
      <c r="H107" s="219">
        <v>7.5</v>
      </c>
      <c r="I107" s="220"/>
      <c r="J107" s="221">
        <f>ROUND(I107*H107,2)</f>
        <v>0</v>
      </c>
      <c r="K107" s="217" t="s">
        <v>153</v>
      </c>
      <c r="L107" s="47"/>
      <c r="M107" s="222" t="s">
        <v>19</v>
      </c>
      <c r="N107" s="223" t="s">
        <v>42</v>
      </c>
      <c r="O107" s="87"/>
      <c r="P107" s="224">
        <f>O107*H107</f>
        <v>0</v>
      </c>
      <c r="Q107" s="224">
        <v>0.00025999999999999998</v>
      </c>
      <c r="R107" s="224">
        <f>Q107*H107</f>
        <v>0.0019499999999999999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154</v>
      </c>
      <c r="AT107" s="226" t="s">
        <v>149</v>
      </c>
      <c r="AU107" s="226" t="s">
        <v>80</v>
      </c>
      <c r="AY107" s="20" t="s">
        <v>146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78</v>
      </c>
      <c r="BK107" s="227">
        <f>ROUND(I107*H107,2)</f>
        <v>0</v>
      </c>
      <c r="BL107" s="20" t="s">
        <v>154</v>
      </c>
      <c r="BM107" s="226" t="s">
        <v>1013</v>
      </c>
    </row>
    <row r="108" s="2" customFormat="1">
      <c r="A108" s="41"/>
      <c r="B108" s="42"/>
      <c r="C108" s="43"/>
      <c r="D108" s="228" t="s">
        <v>156</v>
      </c>
      <c r="E108" s="43"/>
      <c r="F108" s="229" t="s">
        <v>157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156</v>
      </c>
      <c r="AU108" s="20" t="s">
        <v>80</v>
      </c>
    </row>
    <row r="109" s="2" customFormat="1">
      <c r="A109" s="41"/>
      <c r="B109" s="42"/>
      <c r="C109" s="43"/>
      <c r="D109" s="233" t="s">
        <v>158</v>
      </c>
      <c r="E109" s="43"/>
      <c r="F109" s="234" t="s">
        <v>159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158</v>
      </c>
      <c r="AU109" s="20" t="s">
        <v>80</v>
      </c>
    </row>
    <row r="110" s="13" customFormat="1">
      <c r="A110" s="13"/>
      <c r="B110" s="235"/>
      <c r="C110" s="236"/>
      <c r="D110" s="228" t="s">
        <v>160</v>
      </c>
      <c r="E110" s="237" t="s">
        <v>19</v>
      </c>
      <c r="F110" s="238" t="s">
        <v>1014</v>
      </c>
      <c r="G110" s="236"/>
      <c r="H110" s="239">
        <v>7.5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160</v>
      </c>
      <c r="AU110" s="245" t="s">
        <v>80</v>
      </c>
      <c r="AV110" s="13" t="s">
        <v>80</v>
      </c>
      <c r="AW110" s="13" t="s">
        <v>33</v>
      </c>
      <c r="AX110" s="13" t="s">
        <v>71</v>
      </c>
      <c r="AY110" s="245" t="s">
        <v>146</v>
      </c>
    </row>
    <row r="111" s="14" customFormat="1">
      <c r="A111" s="14"/>
      <c r="B111" s="246"/>
      <c r="C111" s="247"/>
      <c r="D111" s="228" t="s">
        <v>160</v>
      </c>
      <c r="E111" s="248" t="s">
        <v>19</v>
      </c>
      <c r="F111" s="249" t="s">
        <v>163</v>
      </c>
      <c r="G111" s="247"/>
      <c r="H111" s="250">
        <v>7.5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160</v>
      </c>
      <c r="AU111" s="256" t="s">
        <v>80</v>
      </c>
      <c r="AV111" s="14" t="s">
        <v>154</v>
      </c>
      <c r="AW111" s="14" t="s">
        <v>33</v>
      </c>
      <c r="AX111" s="14" t="s">
        <v>78</v>
      </c>
      <c r="AY111" s="256" t="s">
        <v>146</v>
      </c>
    </row>
    <row r="112" s="2" customFormat="1" ht="24.15" customHeight="1">
      <c r="A112" s="41"/>
      <c r="B112" s="42"/>
      <c r="C112" s="215" t="s">
        <v>80</v>
      </c>
      <c r="D112" s="215" t="s">
        <v>149</v>
      </c>
      <c r="E112" s="216" t="s">
        <v>164</v>
      </c>
      <c r="F112" s="217" t="s">
        <v>165</v>
      </c>
      <c r="G112" s="218" t="s">
        <v>152</v>
      </c>
      <c r="H112" s="219">
        <v>7.5</v>
      </c>
      <c r="I112" s="220"/>
      <c r="J112" s="221">
        <f>ROUND(I112*H112,2)</f>
        <v>0</v>
      </c>
      <c r="K112" s="217" t="s">
        <v>153</v>
      </c>
      <c r="L112" s="47"/>
      <c r="M112" s="222" t="s">
        <v>19</v>
      </c>
      <c r="N112" s="223" t="s">
        <v>42</v>
      </c>
      <c r="O112" s="87"/>
      <c r="P112" s="224">
        <f>O112*H112</f>
        <v>0</v>
      </c>
      <c r="Q112" s="224">
        <v>0.01575</v>
      </c>
      <c r="R112" s="224">
        <f>Q112*H112</f>
        <v>0.11812500000000001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154</v>
      </c>
      <c r="AT112" s="226" t="s">
        <v>149</v>
      </c>
      <c r="AU112" s="226" t="s">
        <v>80</v>
      </c>
      <c r="AY112" s="20" t="s">
        <v>146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78</v>
      </c>
      <c r="BK112" s="227">
        <f>ROUND(I112*H112,2)</f>
        <v>0</v>
      </c>
      <c r="BL112" s="20" t="s">
        <v>154</v>
      </c>
      <c r="BM112" s="226" t="s">
        <v>1015</v>
      </c>
    </row>
    <row r="113" s="2" customFormat="1">
      <c r="A113" s="41"/>
      <c r="B113" s="42"/>
      <c r="C113" s="43"/>
      <c r="D113" s="228" t="s">
        <v>156</v>
      </c>
      <c r="E113" s="43"/>
      <c r="F113" s="229" t="s">
        <v>167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156</v>
      </c>
      <c r="AU113" s="20" t="s">
        <v>80</v>
      </c>
    </row>
    <row r="114" s="2" customFormat="1">
      <c r="A114" s="41"/>
      <c r="B114" s="42"/>
      <c r="C114" s="43"/>
      <c r="D114" s="233" t="s">
        <v>158</v>
      </c>
      <c r="E114" s="43"/>
      <c r="F114" s="234" t="s">
        <v>168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80</v>
      </c>
    </row>
    <row r="115" s="13" customFormat="1">
      <c r="A115" s="13"/>
      <c r="B115" s="235"/>
      <c r="C115" s="236"/>
      <c r="D115" s="228" t="s">
        <v>160</v>
      </c>
      <c r="E115" s="237" t="s">
        <v>19</v>
      </c>
      <c r="F115" s="238" t="s">
        <v>1014</v>
      </c>
      <c r="G115" s="236"/>
      <c r="H115" s="239">
        <v>7.5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160</v>
      </c>
      <c r="AU115" s="245" t="s">
        <v>80</v>
      </c>
      <c r="AV115" s="13" t="s">
        <v>80</v>
      </c>
      <c r="AW115" s="13" t="s">
        <v>33</v>
      </c>
      <c r="AX115" s="13" t="s">
        <v>71</v>
      </c>
      <c r="AY115" s="245" t="s">
        <v>146</v>
      </c>
    </row>
    <row r="116" s="14" customFormat="1">
      <c r="A116" s="14"/>
      <c r="B116" s="246"/>
      <c r="C116" s="247"/>
      <c r="D116" s="228" t="s">
        <v>160</v>
      </c>
      <c r="E116" s="248" t="s">
        <v>19</v>
      </c>
      <c r="F116" s="249" t="s">
        <v>163</v>
      </c>
      <c r="G116" s="247"/>
      <c r="H116" s="250">
        <v>7.5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160</v>
      </c>
      <c r="AU116" s="256" t="s">
        <v>80</v>
      </c>
      <c r="AV116" s="14" t="s">
        <v>154</v>
      </c>
      <c r="AW116" s="14" t="s">
        <v>33</v>
      </c>
      <c r="AX116" s="14" t="s">
        <v>78</v>
      </c>
      <c r="AY116" s="256" t="s">
        <v>146</v>
      </c>
    </row>
    <row r="117" s="2" customFormat="1" ht="24.15" customHeight="1">
      <c r="A117" s="41"/>
      <c r="B117" s="42"/>
      <c r="C117" s="215" t="s">
        <v>169</v>
      </c>
      <c r="D117" s="215" t="s">
        <v>149</v>
      </c>
      <c r="E117" s="216" t="s">
        <v>170</v>
      </c>
      <c r="F117" s="217" t="s">
        <v>171</v>
      </c>
      <c r="G117" s="218" t="s">
        <v>152</v>
      </c>
      <c r="H117" s="219">
        <v>7.5</v>
      </c>
      <c r="I117" s="220"/>
      <c r="J117" s="221">
        <f>ROUND(I117*H117,2)</f>
        <v>0</v>
      </c>
      <c r="K117" s="217" t="s">
        <v>153</v>
      </c>
      <c r="L117" s="47"/>
      <c r="M117" s="222" t="s">
        <v>19</v>
      </c>
      <c r="N117" s="223" t="s">
        <v>42</v>
      </c>
      <c r="O117" s="87"/>
      <c r="P117" s="224">
        <f>O117*H117</f>
        <v>0</v>
      </c>
      <c r="Q117" s="224">
        <v>0.0079000000000000008</v>
      </c>
      <c r="R117" s="224">
        <f>Q117*H117</f>
        <v>0.059250000000000004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154</v>
      </c>
      <c r="AT117" s="226" t="s">
        <v>149</v>
      </c>
      <c r="AU117" s="226" t="s">
        <v>80</v>
      </c>
      <c r="AY117" s="20" t="s">
        <v>146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78</v>
      </c>
      <c r="BK117" s="227">
        <f>ROUND(I117*H117,2)</f>
        <v>0</v>
      </c>
      <c r="BL117" s="20" t="s">
        <v>154</v>
      </c>
      <c r="BM117" s="226" t="s">
        <v>1016</v>
      </c>
    </row>
    <row r="118" s="2" customFormat="1">
      <c r="A118" s="41"/>
      <c r="B118" s="42"/>
      <c r="C118" s="43"/>
      <c r="D118" s="228" t="s">
        <v>156</v>
      </c>
      <c r="E118" s="43"/>
      <c r="F118" s="229" t="s">
        <v>173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156</v>
      </c>
      <c r="AU118" s="20" t="s">
        <v>80</v>
      </c>
    </row>
    <row r="119" s="2" customFormat="1">
      <c r="A119" s="41"/>
      <c r="B119" s="42"/>
      <c r="C119" s="43"/>
      <c r="D119" s="233" t="s">
        <v>158</v>
      </c>
      <c r="E119" s="43"/>
      <c r="F119" s="234" t="s">
        <v>174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158</v>
      </c>
      <c r="AU119" s="20" t="s">
        <v>80</v>
      </c>
    </row>
    <row r="120" s="2" customFormat="1" ht="37.8" customHeight="1">
      <c r="A120" s="41"/>
      <c r="B120" s="42"/>
      <c r="C120" s="215" t="s">
        <v>154</v>
      </c>
      <c r="D120" s="215" t="s">
        <v>149</v>
      </c>
      <c r="E120" s="216" t="s">
        <v>1017</v>
      </c>
      <c r="F120" s="217" t="s">
        <v>1018</v>
      </c>
      <c r="G120" s="218" t="s">
        <v>152</v>
      </c>
      <c r="H120" s="219">
        <v>109.66</v>
      </c>
      <c r="I120" s="220"/>
      <c r="J120" s="221">
        <f>ROUND(I120*H120,2)</f>
        <v>0</v>
      </c>
      <c r="K120" s="217" t="s">
        <v>153</v>
      </c>
      <c r="L120" s="47"/>
      <c r="M120" s="222" t="s">
        <v>19</v>
      </c>
      <c r="N120" s="223" t="s">
        <v>42</v>
      </c>
      <c r="O120" s="87"/>
      <c r="P120" s="224">
        <f>O120*H120</f>
        <v>0</v>
      </c>
      <c r="Q120" s="224">
        <v>0.0092999999999999992</v>
      </c>
      <c r="R120" s="224">
        <f>Q120*H120</f>
        <v>1.0198379999999998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154</v>
      </c>
      <c r="AT120" s="226" t="s">
        <v>149</v>
      </c>
      <c r="AU120" s="226" t="s">
        <v>80</v>
      </c>
      <c r="AY120" s="20" t="s">
        <v>146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78</v>
      </c>
      <c r="BK120" s="227">
        <f>ROUND(I120*H120,2)</f>
        <v>0</v>
      </c>
      <c r="BL120" s="20" t="s">
        <v>154</v>
      </c>
      <c r="BM120" s="226" t="s">
        <v>1019</v>
      </c>
    </row>
    <row r="121" s="2" customFormat="1">
      <c r="A121" s="41"/>
      <c r="B121" s="42"/>
      <c r="C121" s="43"/>
      <c r="D121" s="228" t="s">
        <v>156</v>
      </c>
      <c r="E121" s="43"/>
      <c r="F121" s="229" t="s">
        <v>1020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156</v>
      </c>
      <c r="AU121" s="20" t="s">
        <v>80</v>
      </c>
    </row>
    <row r="122" s="2" customFormat="1">
      <c r="A122" s="41"/>
      <c r="B122" s="42"/>
      <c r="C122" s="43"/>
      <c r="D122" s="233" t="s">
        <v>158</v>
      </c>
      <c r="E122" s="43"/>
      <c r="F122" s="234" t="s">
        <v>1021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158</v>
      </c>
      <c r="AU122" s="20" t="s">
        <v>80</v>
      </c>
    </row>
    <row r="123" s="13" customFormat="1">
      <c r="A123" s="13"/>
      <c r="B123" s="235"/>
      <c r="C123" s="236"/>
      <c r="D123" s="228" t="s">
        <v>160</v>
      </c>
      <c r="E123" s="237" t="s">
        <v>19</v>
      </c>
      <c r="F123" s="238" t="s">
        <v>1022</v>
      </c>
      <c r="G123" s="236"/>
      <c r="H123" s="239">
        <v>109.66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160</v>
      </c>
      <c r="AU123" s="245" t="s">
        <v>80</v>
      </c>
      <c r="AV123" s="13" t="s">
        <v>80</v>
      </c>
      <c r="AW123" s="13" t="s">
        <v>33</v>
      </c>
      <c r="AX123" s="13" t="s">
        <v>71</v>
      </c>
      <c r="AY123" s="245" t="s">
        <v>146</v>
      </c>
    </row>
    <row r="124" s="14" customFormat="1">
      <c r="A124" s="14"/>
      <c r="B124" s="246"/>
      <c r="C124" s="247"/>
      <c r="D124" s="228" t="s">
        <v>160</v>
      </c>
      <c r="E124" s="248" t="s">
        <v>19</v>
      </c>
      <c r="F124" s="249" t="s">
        <v>163</v>
      </c>
      <c r="G124" s="247"/>
      <c r="H124" s="250">
        <v>109.66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160</v>
      </c>
      <c r="AU124" s="256" t="s">
        <v>80</v>
      </c>
      <c r="AV124" s="14" t="s">
        <v>154</v>
      </c>
      <c r="AW124" s="14" t="s">
        <v>33</v>
      </c>
      <c r="AX124" s="14" t="s">
        <v>78</v>
      </c>
      <c r="AY124" s="256" t="s">
        <v>146</v>
      </c>
    </row>
    <row r="125" s="12" customFormat="1" ht="22.8" customHeight="1">
      <c r="A125" s="12"/>
      <c r="B125" s="199"/>
      <c r="C125" s="200"/>
      <c r="D125" s="201" t="s">
        <v>70</v>
      </c>
      <c r="E125" s="213" t="s">
        <v>180</v>
      </c>
      <c r="F125" s="213" t="s">
        <v>181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SUM(P126:P131)</f>
        <v>0</v>
      </c>
      <c r="Q125" s="207"/>
      <c r="R125" s="208">
        <f>SUM(R126:R131)</f>
        <v>0.015469999999999999</v>
      </c>
      <c r="S125" s="207"/>
      <c r="T125" s="209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70</v>
      </c>
      <c r="AU125" s="211" t="s">
        <v>78</v>
      </c>
      <c r="AY125" s="210" t="s">
        <v>146</v>
      </c>
      <c r="BK125" s="212">
        <f>SUM(BK126:BK131)</f>
        <v>0</v>
      </c>
    </row>
    <row r="126" s="2" customFormat="1" ht="33" customHeight="1">
      <c r="A126" s="41"/>
      <c r="B126" s="42"/>
      <c r="C126" s="215" t="s">
        <v>182</v>
      </c>
      <c r="D126" s="215" t="s">
        <v>149</v>
      </c>
      <c r="E126" s="216" t="s">
        <v>183</v>
      </c>
      <c r="F126" s="217" t="s">
        <v>184</v>
      </c>
      <c r="G126" s="218" t="s">
        <v>152</v>
      </c>
      <c r="H126" s="219">
        <v>91</v>
      </c>
      <c r="I126" s="220"/>
      <c r="J126" s="221">
        <f>ROUND(I126*H126,2)</f>
        <v>0</v>
      </c>
      <c r="K126" s="217" t="s">
        <v>153</v>
      </c>
      <c r="L126" s="47"/>
      <c r="M126" s="222" t="s">
        <v>19</v>
      </c>
      <c r="N126" s="223" t="s">
        <v>42</v>
      </c>
      <c r="O126" s="87"/>
      <c r="P126" s="224">
        <f>O126*H126</f>
        <v>0</v>
      </c>
      <c r="Q126" s="224">
        <v>0.00012999999999999999</v>
      </c>
      <c r="R126" s="224">
        <f>Q126*H126</f>
        <v>0.011829999999999999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154</v>
      </c>
      <c r="AT126" s="226" t="s">
        <v>149</v>
      </c>
      <c r="AU126" s="226" t="s">
        <v>80</v>
      </c>
      <c r="AY126" s="20" t="s">
        <v>146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78</v>
      </c>
      <c r="BK126" s="227">
        <f>ROUND(I126*H126,2)</f>
        <v>0</v>
      </c>
      <c r="BL126" s="20" t="s">
        <v>154</v>
      </c>
      <c r="BM126" s="226" t="s">
        <v>1023</v>
      </c>
    </row>
    <row r="127" s="2" customFormat="1">
      <c r="A127" s="41"/>
      <c r="B127" s="42"/>
      <c r="C127" s="43"/>
      <c r="D127" s="228" t="s">
        <v>156</v>
      </c>
      <c r="E127" s="43"/>
      <c r="F127" s="229" t="s">
        <v>186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156</v>
      </c>
      <c r="AU127" s="20" t="s">
        <v>80</v>
      </c>
    </row>
    <row r="128" s="2" customFormat="1">
      <c r="A128" s="41"/>
      <c r="B128" s="42"/>
      <c r="C128" s="43"/>
      <c r="D128" s="233" t="s">
        <v>158</v>
      </c>
      <c r="E128" s="43"/>
      <c r="F128" s="234" t="s">
        <v>187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158</v>
      </c>
      <c r="AU128" s="20" t="s">
        <v>80</v>
      </c>
    </row>
    <row r="129" s="2" customFormat="1" ht="24.15" customHeight="1">
      <c r="A129" s="41"/>
      <c r="B129" s="42"/>
      <c r="C129" s="215" t="s">
        <v>147</v>
      </c>
      <c r="D129" s="215" t="s">
        <v>149</v>
      </c>
      <c r="E129" s="216" t="s">
        <v>188</v>
      </c>
      <c r="F129" s="217" t="s">
        <v>189</v>
      </c>
      <c r="G129" s="218" t="s">
        <v>152</v>
      </c>
      <c r="H129" s="219">
        <v>91</v>
      </c>
      <c r="I129" s="220"/>
      <c r="J129" s="221">
        <f>ROUND(I129*H129,2)</f>
        <v>0</v>
      </c>
      <c r="K129" s="217" t="s">
        <v>153</v>
      </c>
      <c r="L129" s="47"/>
      <c r="M129" s="222" t="s">
        <v>19</v>
      </c>
      <c r="N129" s="223" t="s">
        <v>42</v>
      </c>
      <c r="O129" s="87"/>
      <c r="P129" s="224">
        <f>O129*H129</f>
        <v>0</v>
      </c>
      <c r="Q129" s="224">
        <v>4.0000000000000003E-05</v>
      </c>
      <c r="R129" s="224">
        <f>Q129*H129</f>
        <v>0.0036400000000000004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154</v>
      </c>
      <c r="AT129" s="226" t="s">
        <v>149</v>
      </c>
      <c r="AU129" s="226" t="s">
        <v>80</v>
      </c>
      <c r="AY129" s="20" t="s">
        <v>146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78</v>
      </c>
      <c r="BK129" s="227">
        <f>ROUND(I129*H129,2)</f>
        <v>0</v>
      </c>
      <c r="BL129" s="20" t="s">
        <v>154</v>
      </c>
      <c r="BM129" s="226" t="s">
        <v>1024</v>
      </c>
    </row>
    <row r="130" s="2" customFormat="1">
      <c r="A130" s="41"/>
      <c r="B130" s="42"/>
      <c r="C130" s="43"/>
      <c r="D130" s="228" t="s">
        <v>156</v>
      </c>
      <c r="E130" s="43"/>
      <c r="F130" s="229" t="s">
        <v>191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156</v>
      </c>
      <c r="AU130" s="20" t="s">
        <v>80</v>
      </c>
    </row>
    <row r="131" s="2" customFormat="1">
      <c r="A131" s="41"/>
      <c r="B131" s="42"/>
      <c r="C131" s="43"/>
      <c r="D131" s="233" t="s">
        <v>158</v>
      </c>
      <c r="E131" s="43"/>
      <c r="F131" s="234" t="s">
        <v>192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158</v>
      </c>
      <c r="AU131" s="20" t="s">
        <v>80</v>
      </c>
    </row>
    <row r="132" s="12" customFormat="1" ht="22.8" customHeight="1">
      <c r="A132" s="12"/>
      <c r="B132" s="199"/>
      <c r="C132" s="200"/>
      <c r="D132" s="201" t="s">
        <v>70</v>
      </c>
      <c r="E132" s="213" t="s">
        <v>193</v>
      </c>
      <c r="F132" s="213" t="s">
        <v>194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SUM(P133:P151)</f>
        <v>0</v>
      </c>
      <c r="Q132" s="207"/>
      <c r="R132" s="208">
        <f>SUM(R133:R151)</f>
        <v>0</v>
      </c>
      <c r="S132" s="207"/>
      <c r="T132" s="209">
        <f>SUM(T133:T151)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78</v>
      </c>
      <c r="AT132" s="211" t="s">
        <v>70</v>
      </c>
      <c r="AU132" s="211" t="s">
        <v>78</v>
      </c>
      <c r="AY132" s="210" t="s">
        <v>146</v>
      </c>
      <c r="BK132" s="212">
        <f>SUM(BK133:BK151)</f>
        <v>0</v>
      </c>
    </row>
    <row r="133" s="2" customFormat="1" ht="24.15" customHeight="1">
      <c r="A133" s="41"/>
      <c r="B133" s="42"/>
      <c r="C133" s="215" t="s">
        <v>195</v>
      </c>
      <c r="D133" s="215" t="s">
        <v>149</v>
      </c>
      <c r="E133" s="216" t="s">
        <v>196</v>
      </c>
      <c r="F133" s="217" t="s">
        <v>197</v>
      </c>
      <c r="G133" s="218" t="s">
        <v>198</v>
      </c>
      <c r="H133" s="219">
        <v>16.931999999999999</v>
      </c>
      <c r="I133" s="220"/>
      <c r="J133" s="221">
        <f>ROUND(I133*H133,2)</f>
        <v>0</v>
      </c>
      <c r="K133" s="217" t="s">
        <v>153</v>
      </c>
      <c r="L133" s="47"/>
      <c r="M133" s="222" t="s">
        <v>19</v>
      </c>
      <c r="N133" s="223" t="s">
        <v>42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154</v>
      </c>
      <c r="AT133" s="226" t="s">
        <v>149</v>
      </c>
      <c r="AU133" s="226" t="s">
        <v>80</v>
      </c>
      <c r="AY133" s="20" t="s">
        <v>146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78</v>
      </c>
      <c r="BK133" s="227">
        <f>ROUND(I133*H133,2)</f>
        <v>0</v>
      </c>
      <c r="BL133" s="20" t="s">
        <v>154</v>
      </c>
      <c r="BM133" s="226" t="s">
        <v>1025</v>
      </c>
    </row>
    <row r="134" s="2" customFormat="1">
      <c r="A134" s="41"/>
      <c r="B134" s="42"/>
      <c r="C134" s="43"/>
      <c r="D134" s="228" t="s">
        <v>156</v>
      </c>
      <c r="E134" s="43"/>
      <c r="F134" s="229" t="s">
        <v>200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156</v>
      </c>
      <c r="AU134" s="20" t="s">
        <v>80</v>
      </c>
    </row>
    <row r="135" s="2" customFormat="1">
      <c r="A135" s="41"/>
      <c r="B135" s="42"/>
      <c r="C135" s="43"/>
      <c r="D135" s="233" t="s">
        <v>158</v>
      </c>
      <c r="E135" s="43"/>
      <c r="F135" s="234" t="s">
        <v>201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158</v>
      </c>
      <c r="AU135" s="20" t="s">
        <v>80</v>
      </c>
    </row>
    <row r="136" s="2" customFormat="1" ht="33" customHeight="1">
      <c r="A136" s="41"/>
      <c r="B136" s="42"/>
      <c r="C136" s="215" t="s">
        <v>202</v>
      </c>
      <c r="D136" s="215" t="s">
        <v>149</v>
      </c>
      <c r="E136" s="216" t="s">
        <v>203</v>
      </c>
      <c r="F136" s="217" t="s">
        <v>204</v>
      </c>
      <c r="G136" s="218" t="s">
        <v>198</v>
      </c>
      <c r="H136" s="219">
        <v>33.863999999999997</v>
      </c>
      <c r="I136" s="220"/>
      <c r="J136" s="221">
        <f>ROUND(I136*H136,2)</f>
        <v>0</v>
      </c>
      <c r="K136" s="217" t="s">
        <v>153</v>
      </c>
      <c r="L136" s="47"/>
      <c r="M136" s="222" t="s">
        <v>19</v>
      </c>
      <c r="N136" s="223" t="s">
        <v>42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154</v>
      </c>
      <c r="AT136" s="226" t="s">
        <v>149</v>
      </c>
      <c r="AU136" s="226" t="s">
        <v>80</v>
      </c>
      <c r="AY136" s="20" t="s">
        <v>146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78</v>
      </c>
      <c r="BK136" s="227">
        <f>ROUND(I136*H136,2)</f>
        <v>0</v>
      </c>
      <c r="BL136" s="20" t="s">
        <v>154</v>
      </c>
      <c r="BM136" s="226" t="s">
        <v>1026</v>
      </c>
    </row>
    <row r="137" s="2" customFormat="1">
      <c r="A137" s="41"/>
      <c r="B137" s="42"/>
      <c r="C137" s="43"/>
      <c r="D137" s="228" t="s">
        <v>156</v>
      </c>
      <c r="E137" s="43"/>
      <c r="F137" s="229" t="s">
        <v>206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156</v>
      </c>
      <c r="AU137" s="20" t="s">
        <v>80</v>
      </c>
    </row>
    <row r="138" s="2" customFormat="1">
      <c r="A138" s="41"/>
      <c r="B138" s="42"/>
      <c r="C138" s="43"/>
      <c r="D138" s="233" t="s">
        <v>158</v>
      </c>
      <c r="E138" s="43"/>
      <c r="F138" s="234" t="s">
        <v>207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158</v>
      </c>
      <c r="AU138" s="20" t="s">
        <v>80</v>
      </c>
    </row>
    <row r="139" s="13" customFormat="1">
      <c r="A139" s="13"/>
      <c r="B139" s="235"/>
      <c r="C139" s="236"/>
      <c r="D139" s="228" t="s">
        <v>160</v>
      </c>
      <c r="E139" s="237" t="s">
        <v>19</v>
      </c>
      <c r="F139" s="238" t="s">
        <v>1027</v>
      </c>
      <c r="G139" s="236"/>
      <c r="H139" s="239">
        <v>33.863999999999997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160</v>
      </c>
      <c r="AU139" s="245" t="s">
        <v>80</v>
      </c>
      <c r="AV139" s="13" t="s">
        <v>80</v>
      </c>
      <c r="AW139" s="13" t="s">
        <v>33</v>
      </c>
      <c r="AX139" s="13" t="s">
        <v>71</v>
      </c>
      <c r="AY139" s="245" t="s">
        <v>146</v>
      </c>
    </row>
    <row r="140" s="14" customFormat="1">
      <c r="A140" s="14"/>
      <c r="B140" s="246"/>
      <c r="C140" s="247"/>
      <c r="D140" s="228" t="s">
        <v>160</v>
      </c>
      <c r="E140" s="248" t="s">
        <v>19</v>
      </c>
      <c r="F140" s="249" t="s">
        <v>163</v>
      </c>
      <c r="G140" s="247"/>
      <c r="H140" s="250">
        <v>33.863999999999997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160</v>
      </c>
      <c r="AU140" s="256" t="s">
        <v>80</v>
      </c>
      <c r="AV140" s="14" t="s">
        <v>154</v>
      </c>
      <c r="AW140" s="14" t="s">
        <v>33</v>
      </c>
      <c r="AX140" s="14" t="s">
        <v>78</v>
      </c>
      <c r="AY140" s="256" t="s">
        <v>146</v>
      </c>
    </row>
    <row r="141" s="2" customFormat="1" ht="24.15" customHeight="1">
      <c r="A141" s="41"/>
      <c r="B141" s="42"/>
      <c r="C141" s="215" t="s">
        <v>180</v>
      </c>
      <c r="D141" s="215" t="s">
        <v>149</v>
      </c>
      <c r="E141" s="216" t="s">
        <v>209</v>
      </c>
      <c r="F141" s="217" t="s">
        <v>210</v>
      </c>
      <c r="G141" s="218" t="s">
        <v>198</v>
      </c>
      <c r="H141" s="219">
        <v>16.931999999999999</v>
      </c>
      <c r="I141" s="220"/>
      <c r="J141" s="221">
        <f>ROUND(I141*H141,2)</f>
        <v>0</v>
      </c>
      <c r="K141" s="217" t="s">
        <v>153</v>
      </c>
      <c r="L141" s="47"/>
      <c r="M141" s="222" t="s">
        <v>19</v>
      </c>
      <c r="N141" s="223" t="s">
        <v>42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154</v>
      </c>
      <c r="AT141" s="226" t="s">
        <v>149</v>
      </c>
      <c r="AU141" s="226" t="s">
        <v>80</v>
      </c>
      <c r="AY141" s="20" t="s">
        <v>146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78</v>
      </c>
      <c r="BK141" s="227">
        <f>ROUND(I141*H141,2)</f>
        <v>0</v>
      </c>
      <c r="BL141" s="20" t="s">
        <v>154</v>
      </c>
      <c r="BM141" s="226" t="s">
        <v>1028</v>
      </c>
    </row>
    <row r="142" s="2" customFormat="1">
      <c r="A142" s="41"/>
      <c r="B142" s="42"/>
      <c r="C142" s="43"/>
      <c r="D142" s="228" t="s">
        <v>156</v>
      </c>
      <c r="E142" s="43"/>
      <c r="F142" s="229" t="s">
        <v>212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156</v>
      </c>
      <c r="AU142" s="20" t="s">
        <v>80</v>
      </c>
    </row>
    <row r="143" s="2" customFormat="1">
      <c r="A143" s="41"/>
      <c r="B143" s="42"/>
      <c r="C143" s="43"/>
      <c r="D143" s="233" t="s">
        <v>158</v>
      </c>
      <c r="E143" s="43"/>
      <c r="F143" s="234" t="s">
        <v>213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158</v>
      </c>
      <c r="AU143" s="20" t="s">
        <v>80</v>
      </c>
    </row>
    <row r="144" s="2" customFormat="1" ht="24.15" customHeight="1">
      <c r="A144" s="41"/>
      <c r="B144" s="42"/>
      <c r="C144" s="215" t="s">
        <v>214</v>
      </c>
      <c r="D144" s="215" t="s">
        <v>149</v>
      </c>
      <c r="E144" s="216" t="s">
        <v>215</v>
      </c>
      <c r="F144" s="217" t="s">
        <v>216</v>
      </c>
      <c r="G144" s="218" t="s">
        <v>198</v>
      </c>
      <c r="H144" s="219">
        <v>321.70800000000003</v>
      </c>
      <c r="I144" s="220"/>
      <c r="J144" s="221">
        <f>ROUND(I144*H144,2)</f>
        <v>0</v>
      </c>
      <c r="K144" s="217" t="s">
        <v>153</v>
      </c>
      <c r="L144" s="47"/>
      <c r="M144" s="222" t="s">
        <v>19</v>
      </c>
      <c r="N144" s="223" t="s">
        <v>42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154</v>
      </c>
      <c r="AT144" s="226" t="s">
        <v>149</v>
      </c>
      <c r="AU144" s="226" t="s">
        <v>80</v>
      </c>
      <c r="AY144" s="20" t="s">
        <v>146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78</v>
      </c>
      <c r="BK144" s="227">
        <f>ROUND(I144*H144,2)</f>
        <v>0</v>
      </c>
      <c r="BL144" s="20" t="s">
        <v>154</v>
      </c>
      <c r="BM144" s="226" t="s">
        <v>1029</v>
      </c>
    </row>
    <row r="145" s="2" customFormat="1">
      <c r="A145" s="41"/>
      <c r="B145" s="42"/>
      <c r="C145" s="43"/>
      <c r="D145" s="228" t="s">
        <v>156</v>
      </c>
      <c r="E145" s="43"/>
      <c r="F145" s="229" t="s">
        <v>218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156</v>
      </c>
      <c r="AU145" s="20" t="s">
        <v>80</v>
      </c>
    </row>
    <row r="146" s="2" customFormat="1">
      <c r="A146" s="41"/>
      <c r="B146" s="42"/>
      <c r="C146" s="43"/>
      <c r="D146" s="233" t="s">
        <v>158</v>
      </c>
      <c r="E146" s="43"/>
      <c r="F146" s="234" t="s">
        <v>219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158</v>
      </c>
      <c r="AU146" s="20" t="s">
        <v>80</v>
      </c>
    </row>
    <row r="147" s="13" customFormat="1">
      <c r="A147" s="13"/>
      <c r="B147" s="235"/>
      <c r="C147" s="236"/>
      <c r="D147" s="228" t="s">
        <v>160</v>
      </c>
      <c r="E147" s="237" t="s">
        <v>19</v>
      </c>
      <c r="F147" s="238" t="s">
        <v>1030</v>
      </c>
      <c r="G147" s="236"/>
      <c r="H147" s="239">
        <v>321.70800000000003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160</v>
      </c>
      <c r="AU147" s="245" t="s">
        <v>80</v>
      </c>
      <c r="AV147" s="13" t="s">
        <v>80</v>
      </c>
      <c r="AW147" s="13" t="s">
        <v>33</v>
      </c>
      <c r="AX147" s="13" t="s">
        <v>71</v>
      </c>
      <c r="AY147" s="245" t="s">
        <v>146</v>
      </c>
    </row>
    <row r="148" s="14" customFormat="1">
      <c r="A148" s="14"/>
      <c r="B148" s="246"/>
      <c r="C148" s="247"/>
      <c r="D148" s="228" t="s">
        <v>160</v>
      </c>
      <c r="E148" s="248" t="s">
        <v>19</v>
      </c>
      <c r="F148" s="249" t="s">
        <v>163</v>
      </c>
      <c r="G148" s="247"/>
      <c r="H148" s="250">
        <v>321.70800000000003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160</v>
      </c>
      <c r="AU148" s="256" t="s">
        <v>80</v>
      </c>
      <c r="AV148" s="14" t="s">
        <v>154</v>
      </c>
      <c r="AW148" s="14" t="s">
        <v>33</v>
      </c>
      <c r="AX148" s="14" t="s">
        <v>78</v>
      </c>
      <c r="AY148" s="256" t="s">
        <v>146</v>
      </c>
    </row>
    <row r="149" s="2" customFormat="1" ht="24.15" customHeight="1">
      <c r="A149" s="41"/>
      <c r="B149" s="42"/>
      <c r="C149" s="215" t="s">
        <v>221</v>
      </c>
      <c r="D149" s="215" t="s">
        <v>149</v>
      </c>
      <c r="E149" s="216" t="s">
        <v>222</v>
      </c>
      <c r="F149" s="217" t="s">
        <v>223</v>
      </c>
      <c r="G149" s="218" t="s">
        <v>198</v>
      </c>
      <c r="H149" s="219">
        <v>16.931999999999999</v>
      </c>
      <c r="I149" s="220"/>
      <c r="J149" s="221">
        <f>ROUND(I149*H149,2)</f>
        <v>0</v>
      </c>
      <c r="K149" s="217" t="s">
        <v>153</v>
      </c>
      <c r="L149" s="47"/>
      <c r="M149" s="222" t="s">
        <v>19</v>
      </c>
      <c r="N149" s="223" t="s">
        <v>42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154</v>
      </c>
      <c r="AT149" s="226" t="s">
        <v>149</v>
      </c>
      <c r="AU149" s="226" t="s">
        <v>80</v>
      </c>
      <c r="AY149" s="20" t="s">
        <v>146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78</v>
      </c>
      <c r="BK149" s="227">
        <f>ROUND(I149*H149,2)</f>
        <v>0</v>
      </c>
      <c r="BL149" s="20" t="s">
        <v>154</v>
      </c>
      <c r="BM149" s="226" t="s">
        <v>1031</v>
      </c>
    </row>
    <row r="150" s="2" customFormat="1">
      <c r="A150" s="41"/>
      <c r="B150" s="42"/>
      <c r="C150" s="43"/>
      <c r="D150" s="228" t="s">
        <v>156</v>
      </c>
      <c r="E150" s="43"/>
      <c r="F150" s="229" t="s">
        <v>225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156</v>
      </c>
      <c r="AU150" s="20" t="s">
        <v>80</v>
      </c>
    </row>
    <row r="151" s="2" customFormat="1">
      <c r="A151" s="41"/>
      <c r="B151" s="42"/>
      <c r="C151" s="43"/>
      <c r="D151" s="233" t="s">
        <v>158</v>
      </c>
      <c r="E151" s="43"/>
      <c r="F151" s="234" t="s">
        <v>226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158</v>
      </c>
      <c r="AU151" s="20" t="s">
        <v>80</v>
      </c>
    </row>
    <row r="152" s="12" customFormat="1" ht="22.8" customHeight="1">
      <c r="A152" s="12"/>
      <c r="B152" s="199"/>
      <c r="C152" s="200"/>
      <c r="D152" s="201" t="s">
        <v>70</v>
      </c>
      <c r="E152" s="213" t="s">
        <v>227</v>
      </c>
      <c r="F152" s="213" t="s">
        <v>228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SUM(P153:P155)</f>
        <v>0</v>
      </c>
      <c r="Q152" s="207"/>
      <c r="R152" s="208">
        <f>SUM(R153:R155)</f>
        <v>0</v>
      </c>
      <c r="S152" s="207"/>
      <c r="T152" s="209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78</v>
      </c>
      <c r="AT152" s="211" t="s">
        <v>70</v>
      </c>
      <c r="AU152" s="211" t="s">
        <v>78</v>
      </c>
      <c r="AY152" s="210" t="s">
        <v>146</v>
      </c>
      <c r="BK152" s="212">
        <f>SUM(BK153:BK155)</f>
        <v>0</v>
      </c>
    </row>
    <row r="153" s="2" customFormat="1" ht="21.75" customHeight="1">
      <c r="A153" s="41"/>
      <c r="B153" s="42"/>
      <c r="C153" s="215" t="s">
        <v>8</v>
      </c>
      <c r="D153" s="215" t="s">
        <v>149</v>
      </c>
      <c r="E153" s="216" t="s">
        <v>229</v>
      </c>
      <c r="F153" s="217" t="s">
        <v>230</v>
      </c>
      <c r="G153" s="218" t="s">
        <v>198</v>
      </c>
      <c r="H153" s="219">
        <v>1.2150000000000001</v>
      </c>
      <c r="I153" s="220"/>
      <c r="J153" s="221">
        <f>ROUND(I153*H153,2)</f>
        <v>0</v>
      </c>
      <c r="K153" s="217" t="s">
        <v>153</v>
      </c>
      <c r="L153" s="47"/>
      <c r="M153" s="222" t="s">
        <v>19</v>
      </c>
      <c r="N153" s="223" t="s">
        <v>42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154</v>
      </c>
      <c r="AT153" s="226" t="s">
        <v>149</v>
      </c>
      <c r="AU153" s="226" t="s">
        <v>80</v>
      </c>
      <c r="AY153" s="20" t="s">
        <v>146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78</v>
      </c>
      <c r="BK153" s="227">
        <f>ROUND(I153*H153,2)</f>
        <v>0</v>
      </c>
      <c r="BL153" s="20" t="s">
        <v>154</v>
      </c>
      <c r="BM153" s="226" t="s">
        <v>1032</v>
      </c>
    </row>
    <row r="154" s="2" customFormat="1">
      <c r="A154" s="41"/>
      <c r="B154" s="42"/>
      <c r="C154" s="43"/>
      <c r="D154" s="228" t="s">
        <v>156</v>
      </c>
      <c r="E154" s="43"/>
      <c r="F154" s="229" t="s">
        <v>232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156</v>
      </c>
      <c r="AU154" s="20" t="s">
        <v>80</v>
      </c>
    </row>
    <row r="155" s="2" customFormat="1">
      <c r="A155" s="41"/>
      <c r="B155" s="42"/>
      <c r="C155" s="43"/>
      <c r="D155" s="233" t="s">
        <v>158</v>
      </c>
      <c r="E155" s="43"/>
      <c r="F155" s="234" t="s">
        <v>233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158</v>
      </c>
      <c r="AU155" s="20" t="s">
        <v>80</v>
      </c>
    </row>
    <row r="156" s="12" customFormat="1" ht="25.92" customHeight="1">
      <c r="A156" s="12"/>
      <c r="B156" s="199"/>
      <c r="C156" s="200"/>
      <c r="D156" s="201" t="s">
        <v>70</v>
      </c>
      <c r="E156" s="202" t="s">
        <v>234</v>
      </c>
      <c r="F156" s="202" t="s">
        <v>235</v>
      </c>
      <c r="G156" s="200"/>
      <c r="H156" s="200"/>
      <c r="I156" s="203"/>
      <c r="J156" s="204">
        <f>BK156</f>
        <v>0</v>
      </c>
      <c r="K156" s="200"/>
      <c r="L156" s="205"/>
      <c r="M156" s="206"/>
      <c r="N156" s="207"/>
      <c r="O156" s="207"/>
      <c r="P156" s="208">
        <f>P157+P173+P219+P282+P295+P323+P397+P416+P462+P488</f>
        <v>0</v>
      </c>
      <c r="Q156" s="207"/>
      <c r="R156" s="208">
        <f>R157+R173+R219+R282+R295+R323+R397+R416+R462+R488</f>
        <v>8.7580999000000013</v>
      </c>
      <c r="S156" s="207"/>
      <c r="T156" s="209">
        <f>T157+T173+T219+T282+T295+T323+T397+T416+T462+T488</f>
        <v>16.932016299999997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80</v>
      </c>
      <c r="AT156" s="211" t="s">
        <v>70</v>
      </c>
      <c r="AU156" s="211" t="s">
        <v>71</v>
      </c>
      <c r="AY156" s="210" t="s">
        <v>146</v>
      </c>
      <c r="BK156" s="212">
        <f>BK157+BK173+BK219+BK282+BK295+BK323+BK397+BK416+BK462+BK488</f>
        <v>0</v>
      </c>
    </row>
    <row r="157" s="12" customFormat="1" ht="22.8" customHeight="1">
      <c r="A157" s="12"/>
      <c r="B157" s="199"/>
      <c r="C157" s="200"/>
      <c r="D157" s="201" t="s">
        <v>70</v>
      </c>
      <c r="E157" s="213" t="s">
        <v>1033</v>
      </c>
      <c r="F157" s="213" t="s">
        <v>1034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SUM(P158:P172)</f>
        <v>0</v>
      </c>
      <c r="Q157" s="207"/>
      <c r="R157" s="208">
        <f>SUM(R158:R172)</f>
        <v>0.0035699999999999998</v>
      </c>
      <c r="S157" s="207"/>
      <c r="T157" s="209">
        <f>SUM(T158:T172)</f>
        <v>0.00315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80</v>
      </c>
      <c r="AT157" s="211" t="s">
        <v>70</v>
      </c>
      <c r="AU157" s="211" t="s">
        <v>78</v>
      </c>
      <c r="AY157" s="210" t="s">
        <v>146</v>
      </c>
      <c r="BK157" s="212">
        <f>SUM(BK158:BK172)</f>
        <v>0</v>
      </c>
    </row>
    <row r="158" s="2" customFormat="1" ht="24.15" customHeight="1">
      <c r="A158" s="41"/>
      <c r="B158" s="42"/>
      <c r="C158" s="215" t="s">
        <v>238</v>
      </c>
      <c r="D158" s="215" t="s">
        <v>149</v>
      </c>
      <c r="E158" s="216" t="s">
        <v>1035</v>
      </c>
      <c r="F158" s="217" t="s">
        <v>1036</v>
      </c>
      <c r="G158" s="218" t="s">
        <v>241</v>
      </c>
      <c r="H158" s="219">
        <v>7</v>
      </c>
      <c r="I158" s="220"/>
      <c r="J158" s="221">
        <f>ROUND(I158*H158,2)</f>
        <v>0</v>
      </c>
      <c r="K158" s="217" t="s">
        <v>153</v>
      </c>
      <c r="L158" s="47"/>
      <c r="M158" s="222" t="s">
        <v>19</v>
      </c>
      <c r="N158" s="223" t="s">
        <v>42</v>
      </c>
      <c r="O158" s="87"/>
      <c r="P158" s="224">
        <f>O158*H158</f>
        <v>0</v>
      </c>
      <c r="Q158" s="224">
        <v>9.0000000000000006E-05</v>
      </c>
      <c r="R158" s="224">
        <f>Q158*H158</f>
        <v>0.00063000000000000003</v>
      </c>
      <c r="S158" s="224">
        <v>0.00044999999999999999</v>
      </c>
      <c r="T158" s="225">
        <f>S158*H158</f>
        <v>0.00315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242</v>
      </c>
      <c r="AT158" s="226" t="s">
        <v>149</v>
      </c>
      <c r="AU158" s="226" t="s">
        <v>80</v>
      </c>
      <c r="AY158" s="20" t="s">
        <v>146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78</v>
      </c>
      <c r="BK158" s="227">
        <f>ROUND(I158*H158,2)</f>
        <v>0</v>
      </c>
      <c r="BL158" s="20" t="s">
        <v>242</v>
      </c>
      <c r="BM158" s="226" t="s">
        <v>1037</v>
      </c>
    </row>
    <row r="159" s="2" customFormat="1">
      <c r="A159" s="41"/>
      <c r="B159" s="42"/>
      <c r="C159" s="43"/>
      <c r="D159" s="228" t="s">
        <v>156</v>
      </c>
      <c r="E159" s="43"/>
      <c r="F159" s="229" t="s">
        <v>1038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156</v>
      </c>
      <c r="AU159" s="20" t="s">
        <v>80</v>
      </c>
    </row>
    <row r="160" s="2" customFormat="1">
      <c r="A160" s="41"/>
      <c r="B160" s="42"/>
      <c r="C160" s="43"/>
      <c r="D160" s="233" t="s">
        <v>158</v>
      </c>
      <c r="E160" s="43"/>
      <c r="F160" s="234" t="s">
        <v>1039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158</v>
      </c>
      <c r="AU160" s="20" t="s">
        <v>80</v>
      </c>
    </row>
    <row r="161" s="2" customFormat="1" ht="24.15" customHeight="1">
      <c r="A161" s="41"/>
      <c r="B161" s="42"/>
      <c r="C161" s="215" t="s">
        <v>246</v>
      </c>
      <c r="D161" s="215" t="s">
        <v>149</v>
      </c>
      <c r="E161" s="216" t="s">
        <v>1040</v>
      </c>
      <c r="F161" s="217" t="s">
        <v>1041</v>
      </c>
      <c r="G161" s="218" t="s">
        <v>241</v>
      </c>
      <c r="H161" s="219">
        <v>7</v>
      </c>
      <c r="I161" s="220"/>
      <c r="J161" s="221">
        <f>ROUND(I161*H161,2)</f>
        <v>0</v>
      </c>
      <c r="K161" s="217" t="s">
        <v>153</v>
      </c>
      <c r="L161" s="47"/>
      <c r="M161" s="222" t="s">
        <v>19</v>
      </c>
      <c r="N161" s="223" t="s">
        <v>42</v>
      </c>
      <c r="O161" s="87"/>
      <c r="P161" s="224">
        <f>O161*H161</f>
        <v>0</v>
      </c>
      <c r="Q161" s="224">
        <v>0.00027999999999999998</v>
      </c>
      <c r="R161" s="224">
        <f>Q161*H161</f>
        <v>0.0019599999999999999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242</v>
      </c>
      <c r="AT161" s="226" t="s">
        <v>149</v>
      </c>
      <c r="AU161" s="226" t="s">
        <v>80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78</v>
      </c>
      <c r="BK161" s="227">
        <f>ROUND(I161*H161,2)</f>
        <v>0</v>
      </c>
      <c r="BL161" s="20" t="s">
        <v>242</v>
      </c>
      <c r="BM161" s="226" t="s">
        <v>1042</v>
      </c>
    </row>
    <row r="162" s="2" customFormat="1">
      <c r="A162" s="41"/>
      <c r="B162" s="42"/>
      <c r="C162" s="43"/>
      <c r="D162" s="228" t="s">
        <v>156</v>
      </c>
      <c r="E162" s="43"/>
      <c r="F162" s="229" t="s">
        <v>1043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156</v>
      </c>
      <c r="AU162" s="20" t="s">
        <v>80</v>
      </c>
    </row>
    <row r="163" s="2" customFormat="1">
      <c r="A163" s="41"/>
      <c r="B163" s="42"/>
      <c r="C163" s="43"/>
      <c r="D163" s="233" t="s">
        <v>158</v>
      </c>
      <c r="E163" s="43"/>
      <c r="F163" s="234" t="s">
        <v>1044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80</v>
      </c>
    </row>
    <row r="164" s="2" customFormat="1" ht="24.15" customHeight="1">
      <c r="A164" s="41"/>
      <c r="B164" s="42"/>
      <c r="C164" s="215" t="s">
        <v>252</v>
      </c>
      <c r="D164" s="215" t="s">
        <v>149</v>
      </c>
      <c r="E164" s="216" t="s">
        <v>1045</v>
      </c>
      <c r="F164" s="217" t="s">
        <v>1046</v>
      </c>
      <c r="G164" s="218" t="s">
        <v>241</v>
      </c>
      <c r="H164" s="219">
        <v>7</v>
      </c>
      <c r="I164" s="220"/>
      <c r="J164" s="221">
        <f>ROUND(I164*H164,2)</f>
        <v>0</v>
      </c>
      <c r="K164" s="217" t="s">
        <v>153</v>
      </c>
      <c r="L164" s="47"/>
      <c r="M164" s="222" t="s">
        <v>19</v>
      </c>
      <c r="N164" s="223" t="s">
        <v>42</v>
      </c>
      <c r="O164" s="87"/>
      <c r="P164" s="224">
        <f>O164*H164</f>
        <v>0</v>
      </c>
      <c r="Q164" s="224">
        <v>0.00013999999999999999</v>
      </c>
      <c r="R164" s="224">
        <f>Q164*H164</f>
        <v>0.00097999999999999997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242</v>
      </c>
      <c r="AT164" s="226" t="s">
        <v>149</v>
      </c>
      <c r="AU164" s="226" t="s">
        <v>80</v>
      </c>
      <c r="AY164" s="20" t="s">
        <v>146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78</v>
      </c>
      <c r="BK164" s="227">
        <f>ROUND(I164*H164,2)</f>
        <v>0</v>
      </c>
      <c r="BL164" s="20" t="s">
        <v>242</v>
      </c>
      <c r="BM164" s="226" t="s">
        <v>1047</v>
      </c>
    </row>
    <row r="165" s="2" customFormat="1">
      <c r="A165" s="41"/>
      <c r="B165" s="42"/>
      <c r="C165" s="43"/>
      <c r="D165" s="228" t="s">
        <v>156</v>
      </c>
      <c r="E165" s="43"/>
      <c r="F165" s="229" t="s">
        <v>1048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156</v>
      </c>
      <c r="AU165" s="20" t="s">
        <v>80</v>
      </c>
    </row>
    <row r="166" s="2" customFormat="1">
      <c r="A166" s="41"/>
      <c r="B166" s="42"/>
      <c r="C166" s="43"/>
      <c r="D166" s="233" t="s">
        <v>158</v>
      </c>
      <c r="E166" s="43"/>
      <c r="F166" s="234" t="s">
        <v>1049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158</v>
      </c>
      <c r="AU166" s="20" t="s">
        <v>80</v>
      </c>
    </row>
    <row r="167" s="2" customFormat="1" ht="24.15" customHeight="1">
      <c r="A167" s="41"/>
      <c r="B167" s="42"/>
      <c r="C167" s="215" t="s">
        <v>242</v>
      </c>
      <c r="D167" s="215" t="s">
        <v>149</v>
      </c>
      <c r="E167" s="216" t="s">
        <v>1050</v>
      </c>
      <c r="F167" s="217" t="s">
        <v>1051</v>
      </c>
      <c r="G167" s="218" t="s">
        <v>312</v>
      </c>
      <c r="H167" s="267"/>
      <c r="I167" s="220"/>
      <c r="J167" s="221">
        <f>ROUND(I167*H167,2)</f>
        <v>0</v>
      </c>
      <c r="K167" s="217" t="s">
        <v>153</v>
      </c>
      <c r="L167" s="47"/>
      <c r="M167" s="222" t="s">
        <v>19</v>
      </c>
      <c r="N167" s="223" t="s">
        <v>42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242</v>
      </c>
      <c r="AT167" s="226" t="s">
        <v>149</v>
      </c>
      <c r="AU167" s="226" t="s">
        <v>80</v>
      </c>
      <c r="AY167" s="20" t="s">
        <v>146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78</v>
      </c>
      <c r="BK167" s="227">
        <f>ROUND(I167*H167,2)</f>
        <v>0</v>
      </c>
      <c r="BL167" s="20" t="s">
        <v>242</v>
      </c>
      <c r="BM167" s="226" t="s">
        <v>1052</v>
      </c>
    </row>
    <row r="168" s="2" customFormat="1">
      <c r="A168" s="41"/>
      <c r="B168" s="42"/>
      <c r="C168" s="43"/>
      <c r="D168" s="228" t="s">
        <v>156</v>
      </c>
      <c r="E168" s="43"/>
      <c r="F168" s="229" t="s">
        <v>1053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156</v>
      </c>
      <c r="AU168" s="20" t="s">
        <v>80</v>
      </c>
    </row>
    <row r="169" s="2" customFormat="1">
      <c r="A169" s="41"/>
      <c r="B169" s="42"/>
      <c r="C169" s="43"/>
      <c r="D169" s="233" t="s">
        <v>158</v>
      </c>
      <c r="E169" s="43"/>
      <c r="F169" s="234" t="s">
        <v>1054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158</v>
      </c>
      <c r="AU169" s="20" t="s">
        <v>80</v>
      </c>
    </row>
    <row r="170" s="2" customFormat="1" ht="24.15" customHeight="1">
      <c r="A170" s="41"/>
      <c r="B170" s="42"/>
      <c r="C170" s="215" t="s">
        <v>263</v>
      </c>
      <c r="D170" s="215" t="s">
        <v>149</v>
      </c>
      <c r="E170" s="216" t="s">
        <v>1055</v>
      </c>
      <c r="F170" s="217" t="s">
        <v>1056</v>
      </c>
      <c r="G170" s="218" t="s">
        <v>312</v>
      </c>
      <c r="H170" s="267"/>
      <c r="I170" s="220"/>
      <c r="J170" s="221">
        <f>ROUND(I170*H170,2)</f>
        <v>0</v>
      </c>
      <c r="K170" s="217" t="s">
        <v>153</v>
      </c>
      <c r="L170" s="47"/>
      <c r="M170" s="222" t="s">
        <v>19</v>
      </c>
      <c r="N170" s="223" t="s">
        <v>42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242</v>
      </c>
      <c r="AT170" s="226" t="s">
        <v>149</v>
      </c>
      <c r="AU170" s="226" t="s">
        <v>80</v>
      </c>
      <c r="AY170" s="20" t="s">
        <v>146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78</v>
      </c>
      <c r="BK170" s="227">
        <f>ROUND(I170*H170,2)</f>
        <v>0</v>
      </c>
      <c r="BL170" s="20" t="s">
        <v>242</v>
      </c>
      <c r="BM170" s="226" t="s">
        <v>1057</v>
      </c>
    </row>
    <row r="171" s="2" customFormat="1">
      <c r="A171" s="41"/>
      <c r="B171" s="42"/>
      <c r="C171" s="43"/>
      <c r="D171" s="228" t="s">
        <v>156</v>
      </c>
      <c r="E171" s="43"/>
      <c r="F171" s="229" t="s">
        <v>1058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156</v>
      </c>
      <c r="AU171" s="20" t="s">
        <v>80</v>
      </c>
    </row>
    <row r="172" s="2" customFormat="1">
      <c r="A172" s="41"/>
      <c r="B172" s="42"/>
      <c r="C172" s="43"/>
      <c r="D172" s="233" t="s">
        <v>158</v>
      </c>
      <c r="E172" s="43"/>
      <c r="F172" s="234" t="s">
        <v>1059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158</v>
      </c>
      <c r="AU172" s="20" t="s">
        <v>80</v>
      </c>
    </row>
    <row r="173" s="12" customFormat="1" ht="22.8" customHeight="1">
      <c r="A173" s="12"/>
      <c r="B173" s="199"/>
      <c r="C173" s="200"/>
      <c r="D173" s="201" t="s">
        <v>70</v>
      </c>
      <c r="E173" s="213" t="s">
        <v>1060</v>
      </c>
      <c r="F173" s="213" t="s">
        <v>1061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SUM(P174:P218)</f>
        <v>0</v>
      </c>
      <c r="Q173" s="207"/>
      <c r="R173" s="208">
        <f>SUM(R174:R218)</f>
        <v>0.26945000000000002</v>
      </c>
      <c r="S173" s="207"/>
      <c r="T173" s="209">
        <f>SUM(T174:T218)</f>
        <v>0.21815000000000001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80</v>
      </c>
      <c r="AT173" s="211" t="s">
        <v>70</v>
      </c>
      <c r="AU173" s="211" t="s">
        <v>78</v>
      </c>
      <c r="AY173" s="210" t="s">
        <v>146</v>
      </c>
      <c r="BK173" s="212">
        <f>SUM(BK174:BK218)</f>
        <v>0</v>
      </c>
    </row>
    <row r="174" s="2" customFormat="1" ht="24.15" customHeight="1">
      <c r="A174" s="41"/>
      <c r="B174" s="42"/>
      <c r="C174" s="215" t="s">
        <v>267</v>
      </c>
      <c r="D174" s="215" t="s">
        <v>149</v>
      </c>
      <c r="E174" s="216" t="s">
        <v>1062</v>
      </c>
      <c r="F174" s="217" t="s">
        <v>1063</v>
      </c>
      <c r="G174" s="218" t="s">
        <v>241</v>
      </c>
      <c r="H174" s="219">
        <v>7</v>
      </c>
      <c r="I174" s="220"/>
      <c r="J174" s="221">
        <f>ROUND(I174*H174,2)</f>
        <v>0</v>
      </c>
      <c r="K174" s="217" t="s">
        <v>153</v>
      </c>
      <c r="L174" s="47"/>
      <c r="M174" s="222" t="s">
        <v>19</v>
      </c>
      <c r="N174" s="223" t="s">
        <v>42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242</v>
      </c>
      <c r="AT174" s="226" t="s">
        <v>149</v>
      </c>
      <c r="AU174" s="226" t="s">
        <v>80</v>
      </c>
      <c r="AY174" s="20" t="s">
        <v>146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78</v>
      </c>
      <c r="BK174" s="227">
        <f>ROUND(I174*H174,2)</f>
        <v>0</v>
      </c>
      <c r="BL174" s="20" t="s">
        <v>242</v>
      </c>
      <c r="BM174" s="226" t="s">
        <v>1064</v>
      </c>
    </row>
    <row r="175" s="2" customFormat="1">
      <c r="A175" s="41"/>
      <c r="B175" s="42"/>
      <c r="C175" s="43"/>
      <c r="D175" s="228" t="s">
        <v>156</v>
      </c>
      <c r="E175" s="43"/>
      <c r="F175" s="229" t="s">
        <v>1065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156</v>
      </c>
      <c r="AU175" s="20" t="s">
        <v>80</v>
      </c>
    </row>
    <row r="176" s="2" customFormat="1">
      <c r="A176" s="41"/>
      <c r="B176" s="42"/>
      <c r="C176" s="43"/>
      <c r="D176" s="233" t="s">
        <v>158</v>
      </c>
      <c r="E176" s="43"/>
      <c r="F176" s="234" t="s">
        <v>1066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80</v>
      </c>
    </row>
    <row r="177" s="2" customFormat="1" ht="24.15" customHeight="1">
      <c r="A177" s="41"/>
      <c r="B177" s="42"/>
      <c r="C177" s="215" t="s">
        <v>271</v>
      </c>
      <c r="D177" s="215" t="s">
        <v>149</v>
      </c>
      <c r="E177" s="216" t="s">
        <v>1067</v>
      </c>
      <c r="F177" s="217" t="s">
        <v>1068</v>
      </c>
      <c r="G177" s="218" t="s">
        <v>241</v>
      </c>
      <c r="H177" s="219">
        <v>5</v>
      </c>
      <c r="I177" s="220"/>
      <c r="J177" s="221">
        <f>ROUND(I177*H177,2)</f>
        <v>0</v>
      </c>
      <c r="K177" s="217" t="s">
        <v>153</v>
      </c>
      <c r="L177" s="47"/>
      <c r="M177" s="222" t="s">
        <v>19</v>
      </c>
      <c r="N177" s="223" t="s">
        <v>42</v>
      </c>
      <c r="O177" s="87"/>
      <c r="P177" s="224">
        <f>O177*H177</f>
        <v>0</v>
      </c>
      <c r="Q177" s="224">
        <v>8.0000000000000007E-05</v>
      </c>
      <c r="R177" s="224">
        <f>Q177*H177</f>
        <v>0.00040000000000000002</v>
      </c>
      <c r="S177" s="224">
        <v>0.024930000000000001</v>
      </c>
      <c r="T177" s="225">
        <f>S177*H177</f>
        <v>0.12465000000000001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242</v>
      </c>
      <c r="AT177" s="226" t="s">
        <v>149</v>
      </c>
      <c r="AU177" s="226" t="s">
        <v>80</v>
      </c>
      <c r="AY177" s="20" t="s">
        <v>146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78</v>
      </c>
      <c r="BK177" s="227">
        <f>ROUND(I177*H177,2)</f>
        <v>0</v>
      </c>
      <c r="BL177" s="20" t="s">
        <v>242</v>
      </c>
      <c r="BM177" s="226" t="s">
        <v>1069</v>
      </c>
    </row>
    <row r="178" s="2" customFormat="1">
      <c r="A178" s="41"/>
      <c r="B178" s="42"/>
      <c r="C178" s="43"/>
      <c r="D178" s="228" t="s">
        <v>156</v>
      </c>
      <c r="E178" s="43"/>
      <c r="F178" s="229" t="s">
        <v>1070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156</v>
      </c>
      <c r="AU178" s="20" t="s">
        <v>80</v>
      </c>
    </row>
    <row r="179" s="2" customFormat="1">
      <c r="A179" s="41"/>
      <c r="B179" s="42"/>
      <c r="C179" s="43"/>
      <c r="D179" s="233" t="s">
        <v>158</v>
      </c>
      <c r="E179" s="43"/>
      <c r="F179" s="234" t="s">
        <v>1071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158</v>
      </c>
      <c r="AU179" s="20" t="s">
        <v>80</v>
      </c>
    </row>
    <row r="180" s="2" customFormat="1" ht="24.15" customHeight="1">
      <c r="A180" s="41"/>
      <c r="B180" s="42"/>
      <c r="C180" s="215" t="s">
        <v>278</v>
      </c>
      <c r="D180" s="215" t="s">
        <v>149</v>
      </c>
      <c r="E180" s="216" t="s">
        <v>1072</v>
      </c>
      <c r="F180" s="217" t="s">
        <v>1073</v>
      </c>
      <c r="G180" s="218" t="s">
        <v>241</v>
      </c>
      <c r="H180" s="219">
        <v>2</v>
      </c>
      <c r="I180" s="220"/>
      <c r="J180" s="221">
        <f>ROUND(I180*H180,2)</f>
        <v>0</v>
      </c>
      <c r="K180" s="217" t="s">
        <v>153</v>
      </c>
      <c r="L180" s="47"/>
      <c r="M180" s="222" t="s">
        <v>19</v>
      </c>
      <c r="N180" s="223" t="s">
        <v>42</v>
      </c>
      <c r="O180" s="87"/>
      <c r="P180" s="224">
        <f>O180*H180</f>
        <v>0</v>
      </c>
      <c r="Q180" s="224">
        <v>8.0000000000000007E-05</v>
      </c>
      <c r="R180" s="224">
        <f>Q180*H180</f>
        <v>0.00016000000000000001</v>
      </c>
      <c r="S180" s="224">
        <v>0.04675</v>
      </c>
      <c r="T180" s="225">
        <f>S180*H180</f>
        <v>0.0935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242</v>
      </c>
      <c r="AT180" s="226" t="s">
        <v>149</v>
      </c>
      <c r="AU180" s="226" t="s">
        <v>80</v>
      </c>
      <c r="AY180" s="20" t="s">
        <v>146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78</v>
      </c>
      <c r="BK180" s="227">
        <f>ROUND(I180*H180,2)</f>
        <v>0</v>
      </c>
      <c r="BL180" s="20" t="s">
        <v>242</v>
      </c>
      <c r="BM180" s="226" t="s">
        <v>1074</v>
      </c>
    </row>
    <row r="181" s="2" customFormat="1">
      <c r="A181" s="41"/>
      <c r="B181" s="42"/>
      <c r="C181" s="43"/>
      <c r="D181" s="228" t="s">
        <v>156</v>
      </c>
      <c r="E181" s="43"/>
      <c r="F181" s="229" t="s">
        <v>1075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156</v>
      </c>
      <c r="AU181" s="20" t="s">
        <v>80</v>
      </c>
    </row>
    <row r="182" s="2" customFormat="1">
      <c r="A182" s="41"/>
      <c r="B182" s="42"/>
      <c r="C182" s="43"/>
      <c r="D182" s="233" t="s">
        <v>158</v>
      </c>
      <c r="E182" s="43"/>
      <c r="F182" s="234" t="s">
        <v>1076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158</v>
      </c>
      <c r="AU182" s="20" t="s">
        <v>80</v>
      </c>
    </row>
    <row r="183" s="2" customFormat="1" ht="37.8" customHeight="1">
      <c r="A183" s="41"/>
      <c r="B183" s="42"/>
      <c r="C183" s="215" t="s">
        <v>7</v>
      </c>
      <c r="D183" s="215" t="s">
        <v>149</v>
      </c>
      <c r="E183" s="216" t="s">
        <v>1077</v>
      </c>
      <c r="F183" s="217" t="s">
        <v>1078</v>
      </c>
      <c r="G183" s="218" t="s">
        <v>241</v>
      </c>
      <c r="H183" s="219">
        <v>1</v>
      </c>
      <c r="I183" s="220"/>
      <c r="J183" s="221">
        <f>ROUND(I183*H183,2)</f>
        <v>0</v>
      </c>
      <c r="K183" s="217" t="s">
        <v>153</v>
      </c>
      <c r="L183" s="47"/>
      <c r="M183" s="222" t="s">
        <v>19</v>
      </c>
      <c r="N183" s="223" t="s">
        <v>42</v>
      </c>
      <c r="O183" s="87"/>
      <c r="P183" s="224">
        <f>O183*H183</f>
        <v>0</v>
      </c>
      <c r="Q183" s="224">
        <v>0.016549999999999999</v>
      </c>
      <c r="R183" s="224">
        <f>Q183*H183</f>
        <v>0.016549999999999999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242</v>
      </c>
      <c r="AT183" s="226" t="s">
        <v>149</v>
      </c>
      <c r="AU183" s="226" t="s">
        <v>80</v>
      </c>
      <c r="AY183" s="20" t="s">
        <v>146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78</v>
      </c>
      <c r="BK183" s="227">
        <f>ROUND(I183*H183,2)</f>
        <v>0</v>
      </c>
      <c r="BL183" s="20" t="s">
        <v>242</v>
      </c>
      <c r="BM183" s="226" t="s">
        <v>1079</v>
      </c>
    </row>
    <row r="184" s="2" customFormat="1">
      <c r="A184" s="41"/>
      <c r="B184" s="42"/>
      <c r="C184" s="43"/>
      <c r="D184" s="228" t="s">
        <v>156</v>
      </c>
      <c r="E184" s="43"/>
      <c r="F184" s="229" t="s">
        <v>1080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156</v>
      </c>
      <c r="AU184" s="20" t="s">
        <v>80</v>
      </c>
    </row>
    <row r="185" s="2" customFormat="1">
      <c r="A185" s="41"/>
      <c r="B185" s="42"/>
      <c r="C185" s="43"/>
      <c r="D185" s="233" t="s">
        <v>158</v>
      </c>
      <c r="E185" s="43"/>
      <c r="F185" s="234" t="s">
        <v>1081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80</v>
      </c>
    </row>
    <row r="186" s="2" customFormat="1" ht="37.8" customHeight="1">
      <c r="A186" s="41"/>
      <c r="B186" s="42"/>
      <c r="C186" s="215" t="s">
        <v>287</v>
      </c>
      <c r="D186" s="215" t="s">
        <v>149</v>
      </c>
      <c r="E186" s="216" t="s">
        <v>1082</v>
      </c>
      <c r="F186" s="217" t="s">
        <v>1083</v>
      </c>
      <c r="G186" s="218" t="s">
        <v>241</v>
      </c>
      <c r="H186" s="219">
        <v>1</v>
      </c>
      <c r="I186" s="220"/>
      <c r="J186" s="221">
        <f>ROUND(I186*H186,2)</f>
        <v>0</v>
      </c>
      <c r="K186" s="217" t="s">
        <v>153</v>
      </c>
      <c r="L186" s="47"/>
      <c r="M186" s="222" t="s">
        <v>19</v>
      </c>
      <c r="N186" s="223" t="s">
        <v>42</v>
      </c>
      <c r="O186" s="87"/>
      <c r="P186" s="224">
        <f>O186*H186</f>
        <v>0</v>
      </c>
      <c r="Q186" s="224">
        <v>0.01942</v>
      </c>
      <c r="R186" s="224">
        <f>Q186*H186</f>
        <v>0.01942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242</v>
      </c>
      <c r="AT186" s="226" t="s">
        <v>149</v>
      </c>
      <c r="AU186" s="226" t="s">
        <v>80</v>
      </c>
      <c r="AY186" s="20" t="s">
        <v>146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78</v>
      </c>
      <c r="BK186" s="227">
        <f>ROUND(I186*H186,2)</f>
        <v>0</v>
      </c>
      <c r="BL186" s="20" t="s">
        <v>242</v>
      </c>
      <c r="BM186" s="226" t="s">
        <v>1084</v>
      </c>
    </row>
    <row r="187" s="2" customFormat="1">
      <c r="A187" s="41"/>
      <c r="B187" s="42"/>
      <c r="C187" s="43"/>
      <c r="D187" s="228" t="s">
        <v>156</v>
      </c>
      <c r="E187" s="43"/>
      <c r="F187" s="229" t="s">
        <v>1085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156</v>
      </c>
      <c r="AU187" s="20" t="s">
        <v>80</v>
      </c>
    </row>
    <row r="188" s="2" customFormat="1">
      <c r="A188" s="41"/>
      <c r="B188" s="42"/>
      <c r="C188" s="43"/>
      <c r="D188" s="233" t="s">
        <v>158</v>
      </c>
      <c r="E188" s="43"/>
      <c r="F188" s="234" t="s">
        <v>1086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158</v>
      </c>
      <c r="AU188" s="20" t="s">
        <v>80</v>
      </c>
    </row>
    <row r="189" s="2" customFormat="1" ht="37.8" customHeight="1">
      <c r="A189" s="41"/>
      <c r="B189" s="42"/>
      <c r="C189" s="215" t="s">
        <v>293</v>
      </c>
      <c r="D189" s="215" t="s">
        <v>149</v>
      </c>
      <c r="E189" s="216" t="s">
        <v>1087</v>
      </c>
      <c r="F189" s="217" t="s">
        <v>1088</v>
      </c>
      <c r="G189" s="218" t="s">
        <v>241</v>
      </c>
      <c r="H189" s="219">
        <v>2</v>
      </c>
      <c r="I189" s="220"/>
      <c r="J189" s="221">
        <f>ROUND(I189*H189,2)</f>
        <v>0</v>
      </c>
      <c r="K189" s="217" t="s">
        <v>153</v>
      </c>
      <c r="L189" s="47"/>
      <c r="M189" s="222" t="s">
        <v>19</v>
      </c>
      <c r="N189" s="223" t="s">
        <v>42</v>
      </c>
      <c r="O189" s="87"/>
      <c r="P189" s="224">
        <f>O189*H189</f>
        <v>0</v>
      </c>
      <c r="Q189" s="224">
        <v>0.042380000000000001</v>
      </c>
      <c r="R189" s="224">
        <f>Q189*H189</f>
        <v>0.084760000000000002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242</v>
      </c>
      <c r="AT189" s="226" t="s">
        <v>149</v>
      </c>
      <c r="AU189" s="226" t="s">
        <v>80</v>
      </c>
      <c r="AY189" s="20" t="s">
        <v>146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78</v>
      </c>
      <c r="BK189" s="227">
        <f>ROUND(I189*H189,2)</f>
        <v>0</v>
      </c>
      <c r="BL189" s="20" t="s">
        <v>242</v>
      </c>
      <c r="BM189" s="226" t="s">
        <v>1089</v>
      </c>
    </row>
    <row r="190" s="2" customFormat="1">
      <c r="A190" s="41"/>
      <c r="B190" s="42"/>
      <c r="C190" s="43"/>
      <c r="D190" s="228" t="s">
        <v>156</v>
      </c>
      <c r="E190" s="43"/>
      <c r="F190" s="229" t="s">
        <v>1090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156</v>
      </c>
      <c r="AU190" s="20" t="s">
        <v>80</v>
      </c>
    </row>
    <row r="191" s="2" customFormat="1">
      <c r="A191" s="41"/>
      <c r="B191" s="42"/>
      <c r="C191" s="43"/>
      <c r="D191" s="233" t="s">
        <v>158</v>
      </c>
      <c r="E191" s="43"/>
      <c r="F191" s="234" t="s">
        <v>1091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158</v>
      </c>
      <c r="AU191" s="20" t="s">
        <v>80</v>
      </c>
    </row>
    <row r="192" s="2" customFormat="1" ht="37.8" customHeight="1">
      <c r="A192" s="41"/>
      <c r="B192" s="42"/>
      <c r="C192" s="215" t="s">
        <v>297</v>
      </c>
      <c r="D192" s="215" t="s">
        <v>149</v>
      </c>
      <c r="E192" s="216" t="s">
        <v>1092</v>
      </c>
      <c r="F192" s="217" t="s">
        <v>1093</v>
      </c>
      <c r="G192" s="218" t="s">
        <v>241</v>
      </c>
      <c r="H192" s="219">
        <v>1</v>
      </c>
      <c r="I192" s="220"/>
      <c r="J192" s="221">
        <f>ROUND(I192*H192,2)</f>
        <v>0</v>
      </c>
      <c r="K192" s="217" t="s">
        <v>153</v>
      </c>
      <c r="L192" s="47"/>
      <c r="M192" s="222" t="s">
        <v>19</v>
      </c>
      <c r="N192" s="223" t="s">
        <v>42</v>
      </c>
      <c r="O192" s="87"/>
      <c r="P192" s="224">
        <f>O192*H192</f>
        <v>0</v>
      </c>
      <c r="Q192" s="224">
        <v>0.048120000000000003</v>
      </c>
      <c r="R192" s="224">
        <f>Q192*H192</f>
        <v>0.048120000000000003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242</v>
      </c>
      <c r="AT192" s="226" t="s">
        <v>149</v>
      </c>
      <c r="AU192" s="226" t="s">
        <v>80</v>
      </c>
      <c r="AY192" s="20" t="s">
        <v>146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78</v>
      </c>
      <c r="BK192" s="227">
        <f>ROUND(I192*H192,2)</f>
        <v>0</v>
      </c>
      <c r="BL192" s="20" t="s">
        <v>242</v>
      </c>
      <c r="BM192" s="226" t="s">
        <v>1094</v>
      </c>
    </row>
    <row r="193" s="2" customFormat="1">
      <c r="A193" s="41"/>
      <c r="B193" s="42"/>
      <c r="C193" s="43"/>
      <c r="D193" s="228" t="s">
        <v>156</v>
      </c>
      <c r="E193" s="43"/>
      <c r="F193" s="229" t="s">
        <v>1095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156</v>
      </c>
      <c r="AU193" s="20" t="s">
        <v>80</v>
      </c>
    </row>
    <row r="194" s="2" customFormat="1">
      <c r="A194" s="41"/>
      <c r="B194" s="42"/>
      <c r="C194" s="43"/>
      <c r="D194" s="233" t="s">
        <v>158</v>
      </c>
      <c r="E194" s="43"/>
      <c r="F194" s="234" t="s">
        <v>1096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158</v>
      </c>
      <c r="AU194" s="20" t="s">
        <v>80</v>
      </c>
    </row>
    <row r="195" s="2" customFormat="1" ht="37.8" customHeight="1">
      <c r="A195" s="41"/>
      <c r="B195" s="42"/>
      <c r="C195" s="215" t="s">
        <v>303</v>
      </c>
      <c r="D195" s="215" t="s">
        <v>149</v>
      </c>
      <c r="E195" s="216" t="s">
        <v>1097</v>
      </c>
      <c r="F195" s="217" t="s">
        <v>1098</v>
      </c>
      <c r="G195" s="218" t="s">
        <v>241</v>
      </c>
      <c r="H195" s="219">
        <v>1</v>
      </c>
      <c r="I195" s="220"/>
      <c r="J195" s="221">
        <f>ROUND(I195*H195,2)</f>
        <v>0</v>
      </c>
      <c r="K195" s="217" t="s">
        <v>153</v>
      </c>
      <c r="L195" s="47"/>
      <c r="M195" s="222" t="s">
        <v>19</v>
      </c>
      <c r="N195" s="223" t="s">
        <v>42</v>
      </c>
      <c r="O195" s="87"/>
      <c r="P195" s="224">
        <f>O195*H195</f>
        <v>0</v>
      </c>
      <c r="Q195" s="224">
        <v>0.031539999999999999</v>
      </c>
      <c r="R195" s="224">
        <f>Q195*H195</f>
        <v>0.031539999999999999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242</v>
      </c>
      <c r="AT195" s="226" t="s">
        <v>149</v>
      </c>
      <c r="AU195" s="226" t="s">
        <v>80</v>
      </c>
      <c r="AY195" s="20" t="s">
        <v>146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78</v>
      </c>
      <c r="BK195" s="227">
        <f>ROUND(I195*H195,2)</f>
        <v>0</v>
      </c>
      <c r="BL195" s="20" t="s">
        <v>242</v>
      </c>
      <c r="BM195" s="226" t="s">
        <v>1099</v>
      </c>
    </row>
    <row r="196" s="2" customFormat="1">
      <c r="A196" s="41"/>
      <c r="B196" s="42"/>
      <c r="C196" s="43"/>
      <c r="D196" s="228" t="s">
        <v>156</v>
      </c>
      <c r="E196" s="43"/>
      <c r="F196" s="229" t="s">
        <v>1100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156</v>
      </c>
      <c r="AU196" s="20" t="s">
        <v>80</v>
      </c>
    </row>
    <row r="197" s="2" customFormat="1">
      <c r="A197" s="41"/>
      <c r="B197" s="42"/>
      <c r="C197" s="43"/>
      <c r="D197" s="233" t="s">
        <v>158</v>
      </c>
      <c r="E197" s="43"/>
      <c r="F197" s="234" t="s">
        <v>1101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158</v>
      </c>
      <c r="AU197" s="20" t="s">
        <v>80</v>
      </c>
    </row>
    <row r="198" s="2" customFormat="1" ht="37.8" customHeight="1">
      <c r="A198" s="41"/>
      <c r="B198" s="42"/>
      <c r="C198" s="215" t="s">
        <v>309</v>
      </c>
      <c r="D198" s="215" t="s">
        <v>149</v>
      </c>
      <c r="E198" s="216" t="s">
        <v>1102</v>
      </c>
      <c r="F198" s="217" t="s">
        <v>1103</v>
      </c>
      <c r="G198" s="218" t="s">
        <v>241</v>
      </c>
      <c r="H198" s="219">
        <v>1</v>
      </c>
      <c r="I198" s="220"/>
      <c r="J198" s="221">
        <f>ROUND(I198*H198,2)</f>
        <v>0</v>
      </c>
      <c r="K198" s="217" t="s">
        <v>153</v>
      </c>
      <c r="L198" s="47"/>
      <c r="M198" s="222" t="s">
        <v>19</v>
      </c>
      <c r="N198" s="223" t="s">
        <v>42</v>
      </c>
      <c r="O198" s="87"/>
      <c r="P198" s="224">
        <f>O198*H198</f>
        <v>0</v>
      </c>
      <c r="Q198" s="224">
        <v>0.068500000000000005</v>
      </c>
      <c r="R198" s="224">
        <f>Q198*H198</f>
        <v>0.068500000000000005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242</v>
      </c>
      <c r="AT198" s="226" t="s">
        <v>149</v>
      </c>
      <c r="AU198" s="226" t="s">
        <v>80</v>
      </c>
      <c r="AY198" s="20" t="s">
        <v>146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78</v>
      </c>
      <c r="BK198" s="227">
        <f>ROUND(I198*H198,2)</f>
        <v>0</v>
      </c>
      <c r="BL198" s="20" t="s">
        <v>242</v>
      </c>
      <c r="BM198" s="226" t="s">
        <v>1104</v>
      </c>
    </row>
    <row r="199" s="2" customFormat="1">
      <c r="A199" s="41"/>
      <c r="B199" s="42"/>
      <c r="C199" s="43"/>
      <c r="D199" s="228" t="s">
        <v>156</v>
      </c>
      <c r="E199" s="43"/>
      <c r="F199" s="229" t="s">
        <v>1105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156</v>
      </c>
      <c r="AU199" s="20" t="s">
        <v>80</v>
      </c>
    </row>
    <row r="200" s="2" customFormat="1">
      <c r="A200" s="41"/>
      <c r="B200" s="42"/>
      <c r="C200" s="43"/>
      <c r="D200" s="233" t="s">
        <v>158</v>
      </c>
      <c r="E200" s="43"/>
      <c r="F200" s="234" t="s">
        <v>1106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158</v>
      </c>
      <c r="AU200" s="20" t="s">
        <v>80</v>
      </c>
    </row>
    <row r="201" s="2" customFormat="1" ht="21.75" customHeight="1">
      <c r="A201" s="41"/>
      <c r="B201" s="42"/>
      <c r="C201" s="215" t="s">
        <v>316</v>
      </c>
      <c r="D201" s="215" t="s">
        <v>149</v>
      </c>
      <c r="E201" s="216" t="s">
        <v>1107</v>
      </c>
      <c r="F201" s="217" t="s">
        <v>1108</v>
      </c>
      <c r="G201" s="218" t="s">
        <v>152</v>
      </c>
      <c r="H201" s="219">
        <v>70</v>
      </c>
      <c r="I201" s="220"/>
      <c r="J201" s="221">
        <f>ROUND(I201*H201,2)</f>
        <v>0</v>
      </c>
      <c r="K201" s="217" t="s">
        <v>153</v>
      </c>
      <c r="L201" s="47"/>
      <c r="M201" s="222" t="s">
        <v>19</v>
      </c>
      <c r="N201" s="223" t="s">
        <v>42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242</v>
      </c>
      <c r="AT201" s="226" t="s">
        <v>149</v>
      </c>
      <c r="AU201" s="226" t="s">
        <v>80</v>
      </c>
      <c r="AY201" s="20" t="s">
        <v>146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78</v>
      </c>
      <c r="BK201" s="227">
        <f>ROUND(I201*H201,2)</f>
        <v>0</v>
      </c>
      <c r="BL201" s="20" t="s">
        <v>242</v>
      </c>
      <c r="BM201" s="226" t="s">
        <v>1109</v>
      </c>
    </row>
    <row r="202" s="2" customFormat="1">
      <c r="A202" s="41"/>
      <c r="B202" s="42"/>
      <c r="C202" s="43"/>
      <c r="D202" s="228" t="s">
        <v>156</v>
      </c>
      <c r="E202" s="43"/>
      <c r="F202" s="229" t="s">
        <v>1110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156</v>
      </c>
      <c r="AU202" s="20" t="s">
        <v>80</v>
      </c>
    </row>
    <row r="203" s="2" customFormat="1">
      <c r="A203" s="41"/>
      <c r="B203" s="42"/>
      <c r="C203" s="43"/>
      <c r="D203" s="233" t="s">
        <v>158</v>
      </c>
      <c r="E203" s="43"/>
      <c r="F203" s="234" t="s">
        <v>1111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158</v>
      </c>
      <c r="AU203" s="20" t="s">
        <v>80</v>
      </c>
    </row>
    <row r="204" s="2" customFormat="1" ht="16.5" customHeight="1">
      <c r="A204" s="41"/>
      <c r="B204" s="42"/>
      <c r="C204" s="215" t="s">
        <v>324</v>
      </c>
      <c r="D204" s="215" t="s">
        <v>149</v>
      </c>
      <c r="E204" s="216" t="s">
        <v>1112</v>
      </c>
      <c r="F204" s="217" t="s">
        <v>1113</v>
      </c>
      <c r="G204" s="218" t="s">
        <v>241</v>
      </c>
      <c r="H204" s="219">
        <v>7</v>
      </c>
      <c r="I204" s="220"/>
      <c r="J204" s="221">
        <f>ROUND(I204*H204,2)</f>
        <v>0</v>
      </c>
      <c r="K204" s="217" t="s">
        <v>153</v>
      </c>
      <c r="L204" s="47"/>
      <c r="M204" s="222" t="s">
        <v>19</v>
      </c>
      <c r="N204" s="223" t="s">
        <v>42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242</v>
      </c>
      <c r="AT204" s="226" t="s">
        <v>149</v>
      </c>
      <c r="AU204" s="226" t="s">
        <v>80</v>
      </c>
      <c r="AY204" s="20" t="s">
        <v>146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78</v>
      </c>
      <c r="BK204" s="227">
        <f>ROUND(I204*H204,2)</f>
        <v>0</v>
      </c>
      <c r="BL204" s="20" t="s">
        <v>242</v>
      </c>
      <c r="BM204" s="226" t="s">
        <v>1114</v>
      </c>
    </row>
    <row r="205" s="2" customFormat="1">
      <c r="A205" s="41"/>
      <c r="B205" s="42"/>
      <c r="C205" s="43"/>
      <c r="D205" s="228" t="s">
        <v>156</v>
      </c>
      <c r="E205" s="43"/>
      <c r="F205" s="229" t="s">
        <v>1115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156</v>
      </c>
      <c r="AU205" s="20" t="s">
        <v>80</v>
      </c>
    </row>
    <row r="206" s="2" customFormat="1">
      <c r="A206" s="41"/>
      <c r="B206" s="42"/>
      <c r="C206" s="43"/>
      <c r="D206" s="233" t="s">
        <v>158</v>
      </c>
      <c r="E206" s="43"/>
      <c r="F206" s="234" t="s">
        <v>1116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158</v>
      </c>
      <c r="AU206" s="20" t="s">
        <v>80</v>
      </c>
    </row>
    <row r="207" s="2" customFormat="1" ht="16.5" customHeight="1">
      <c r="A207" s="41"/>
      <c r="B207" s="42"/>
      <c r="C207" s="215" t="s">
        <v>329</v>
      </c>
      <c r="D207" s="215" t="s">
        <v>149</v>
      </c>
      <c r="E207" s="216" t="s">
        <v>1117</v>
      </c>
      <c r="F207" s="217" t="s">
        <v>1118</v>
      </c>
      <c r="G207" s="218" t="s">
        <v>152</v>
      </c>
      <c r="H207" s="219">
        <v>70</v>
      </c>
      <c r="I207" s="220"/>
      <c r="J207" s="221">
        <f>ROUND(I207*H207,2)</f>
        <v>0</v>
      </c>
      <c r="K207" s="217" t="s">
        <v>153</v>
      </c>
      <c r="L207" s="47"/>
      <c r="M207" s="222" t="s">
        <v>19</v>
      </c>
      <c r="N207" s="223" t="s">
        <v>42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242</v>
      </c>
      <c r="AT207" s="226" t="s">
        <v>149</v>
      </c>
      <c r="AU207" s="226" t="s">
        <v>80</v>
      </c>
      <c r="AY207" s="20" t="s">
        <v>146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78</v>
      </c>
      <c r="BK207" s="227">
        <f>ROUND(I207*H207,2)</f>
        <v>0</v>
      </c>
      <c r="BL207" s="20" t="s">
        <v>242</v>
      </c>
      <c r="BM207" s="226" t="s">
        <v>1119</v>
      </c>
    </row>
    <row r="208" s="2" customFormat="1">
      <c r="A208" s="41"/>
      <c r="B208" s="42"/>
      <c r="C208" s="43"/>
      <c r="D208" s="228" t="s">
        <v>156</v>
      </c>
      <c r="E208" s="43"/>
      <c r="F208" s="229" t="s">
        <v>1120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156</v>
      </c>
      <c r="AU208" s="20" t="s">
        <v>80</v>
      </c>
    </row>
    <row r="209" s="2" customFormat="1">
      <c r="A209" s="41"/>
      <c r="B209" s="42"/>
      <c r="C209" s="43"/>
      <c r="D209" s="233" t="s">
        <v>158</v>
      </c>
      <c r="E209" s="43"/>
      <c r="F209" s="234" t="s">
        <v>1121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158</v>
      </c>
      <c r="AU209" s="20" t="s">
        <v>80</v>
      </c>
    </row>
    <row r="210" s="2" customFormat="1" ht="16.5" customHeight="1">
      <c r="A210" s="41"/>
      <c r="B210" s="42"/>
      <c r="C210" s="215" t="s">
        <v>336</v>
      </c>
      <c r="D210" s="215" t="s">
        <v>149</v>
      </c>
      <c r="E210" s="216" t="s">
        <v>1122</v>
      </c>
      <c r="F210" s="217" t="s">
        <v>1123</v>
      </c>
      <c r="G210" s="218" t="s">
        <v>152</v>
      </c>
      <c r="H210" s="219">
        <v>70</v>
      </c>
      <c r="I210" s="220"/>
      <c r="J210" s="221">
        <f>ROUND(I210*H210,2)</f>
        <v>0</v>
      </c>
      <c r="K210" s="217" t="s">
        <v>153</v>
      </c>
      <c r="L210" s="47"/>
      <c r="M210" s="222" t="s">
        <v>19</v>
      </c>
      <c r="N210" s="223" t="s">
        <v>42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242</v>
      </c>
      <c r="AT210" s="226" t="s">
        <v>149</v>
      </c>
      <c r="AU210" s="226" t="s">
        <v>80</v>
      </c>
      <c r="AY210" s="20" t="s">
        <v>146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78</v>
      </c>
      <c r="BK210" s="227">
        <f>ROUND(I210*H210,2)</f>
        <v>0</v>
      </c>
      <c r="BL210" s="20" t="s">
        <v>242</v>
      </c>
      <c r="BM210" s="226" t="s">
        <v>1124</v>
      </c>
    </row>
    <row r="211" s="2" customFormat="1">
      <c r="A211" s="41"/>
      <c r="B211" s="42"/>
      <c r="C211" s="43"/>
      <c r="D211" s="228" t="s">
        <v>156</v>
      </c>
      <c r="E211" s="43"/>
      <c r="F211" s="229" t="s">
        <v>1125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156</v>
      </c>
      <c r="AU211" s="20" t="s">
        <v>80</v>
      </c>
    </row>
    <row r="212" s="2" customFormat="1">
      <c r="A212" s="41"/>
      <c r="B212" s="42"/>
      <c r="C212" s="43"/>
      <c r="D212" s="233" t="s">
        <v>158</v>
      </c>
      <c r="E212" s="43"/>
      <c r="F212" s="234" t="s">
        <v>1126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158</v>
      </c>
      <c r="AU212" s="20" t="s">
        <v>80</v>
      </c>
    </row>
    <row r="213" s="2" customFormat="1" ht="24.15" customHeight="1">
      <c r="A213" s="41"/>
      <c r="B213" s="42"/>
      <c r="C213" s="215" t="s">
        <v>342</v>
      </c>
      <c r="D213" s="215" t="s">
        <v>149</v>
      </c>
      <c r="E213" s="216" t="s">
        <v>1127</v>
      </c>
      <c r="F213" s="217" t="s">
        <v>1128</v>
      </c>
      <c r="G213" s="218" t="s">
        <v>312</v>
      </c>
      <c r="H213" s="267"/>
      <c r="I213" s="220"/>
      <c r="J213" s="221">
        <f>ROUND(I213*H213,2)</f>
        <v>0</v>
      </c>
      <c r="K213" s="217" t="s">
        <v>153</v>
      </c>
      <c r="L213" s="47"/>
      <c r="M213" s="222" t="s">
        <v>19</v>
      </c>
      <c r="N213" s="223" t="s">
        <v>42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242</v>
      </c>
      <c r="AT213" s="226" t="s">
        <v>149</v>
      </c>
      <c r="AU213" s="226" t="s">
        <v>80</v>
      </c>
      <c r="AY213" s="20" t="s">
        <v>146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78</v>
      </c>
      <c r="BK213" s="227">
        <f>ROUND(I213*H213,2)</f>
        <v>0</v>
      </c>
      <c r="BL213" s="20" t="s">
        <v>242</v>
      </c>
      <c r="BM213" s="226" t="s">
        <v>1129</v>
      </c>
    </row>
    <row r="214" s="2" customFormat="1">
      <c r="A214" s="41"/>
      <c r="B214" s="42"/>
      <c r="C214" s="43"/>
      <c r="D214" s="228" t="s">
        <v>156</v>
      </c>
      <c r="E214" s="43"/>
      <c r="F214" s="229" t="s">
        <v>1130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156</v>
      </c>
      <c r="AU214" s="20" t="s">
        <v>80</v>
      </c>
    </row>
    <row r="215" s="2" customFormat="1">
      <c r="A215" s="41"/>
      <c r="B215" s="42"/>
      <c r="C215" s="43"/>
      <c r="D215" s="233" t="s">
        <v>158</v>
      </c>
      <c r="E215" s="43"/>
      <c r="F215" s="234" t="s">
        <v>1131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158</v>
      </c>
      <c r="AU215" s="20" t="s">
        <v>80</v>
      </c>
    </row>
    <row r="216" s="2" customFormat="1" ht="33" customHeight="1">
      <c r="A216" s="41"/>
      <c r="B216" s="42"/>
      <c r="C216" s="215" t="s">
        <v>250</v>
      </c>
      <c r="D216" s="215" t="s">
        <v>149</v>
      </c>
      <c r="E216" s="216" t="s">
        <v>1132</v>
      </c>
      <c r="F216" s="217" t="s">
        <v>1133</v>
      </c>
      <c r="G216" s="218" t="s">
        <v>312</v>
      </c>
      <c r="H216" s="267"/>
      <c r="I216" s="220"/>
      <c r="J216" s="221">
        <f>ROUND(I216*H216,2)</f>
        <v>0</v>
      </c>
      <c r="K216" s="217" t="s">
        <v>153</v>
      </c>
      <c r="L216" s="47"/>
      <c r="M216" s="222" t="s">
        <v>19</v>
      </c>
      <c r="N216" s="223" t="s">
        <v>42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242</v>
      </c>
      <c r="AT216" s="226" t="s">
        <v>149</v>
      </c>
      <c r="AU216" s="226" t="s">
        <v>80</v>
      </c>
      <c r="AY216" s="20" t="s">
        <v>146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78</v>
      </c>
      <c r="BK216" s="227">
        <f>ROUND(I216*H216,2)</f>
        <v>0</v>
      </c>
      <c r="BL216" s="20" t="s">
        <v>242</v>
      </c>
      <c r="BM216" s="226" t="s">
        <v>1134</v>
      </c>
    </row>
    <row r="217" s="2" customFormat="1">
      <c r="A217" s="41"/>
      <c r="B217" s="42"/>
      <c r="C217" s="43"/>
      <c r="D217" s="228" t="s">
        <v>156</v>
      </c>
      <c r="E217" s="43"/>
      <c r="F217" s="229" t="s">
        <v>1135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156</v>
      </c>
      <c r="AU217" s="20" t="s">
        <v>80</v>
      </c>
    </row>
    <row r="218" s="2" customFormat="1">
      <c r="A218" s="41"/>
      <c r="B218" s="42"/>
      <c r="C218" s="43"/>
      <c r="D218" s="233" t="s">
        <v>158</v>
      </c>
      <c r="E218" s="43"/>
      <c r="F218" s="234" t="s">
        <v>1136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158</v>
      </c>
      <c r="AU218" s="20" t="s">
        <v>80</v>
      </c>
    </row>
    <row r="219" s="12" customFormat="1" ht="22.8" customHeight="1">
      <c r="A219" s="12"/>
      <c r="B219" s="199"/>
      <c r="C219" s="200"/>
      <c r="D219" s="201" t="s">
        <v>70</v>
      </c>
      <c r="E219" s="213" t="s">
        <v>1137</v>
      </c>
      <c r="F219" s="213" t="s">
        <v>1138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SUM(P220:P281)</f>
        <v>0</v>
      </c>
      <c r="Q219" s="207"/>
      <c r="R219" s="208">
        <f>SUM(R220:R281)</f>
        <v>0.025309999999999999</v>
      </c>
      <c r="S219" s="207"/>
      <c r="T219" s="209">
        <f>SUM(T220:T281)</f>
        <v>0.019112000000000001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80</v>
      </c>
      <c r="AT219" s="211" t="s">
        <v>70</v>
      </c>
      <c r="AU219" s="211" t="s">
        <v>78</v>
      </c>
      <c r="AY219" s="210" t="s">
        <v>146</v>
      </c>
      <c r="BK219" s="212">
        <f>SUM(BK220:BK281)</f>
        <v>0</v>
      </c>
    </row>
    <row r="220" s="2" customFormat="1" ht="21.75" customHeight="1">
      <c r="A220" s="41"/>
      <c r="B220" s="42"/>
      <c r="C220" s="215" t="s">
        <v>355</v>
      </c>
      <c r="D220" s="215" t="s">
        <v>149</v>
      </c>
      <c r="E220" s="216" t="s">
        <v>1139</v>
      </c>
      <c r="F220" s="217" t="s">
        <v>1140</v>
      </c>
      <c r="G220" s="218" t="s">
        <v>241</v>
      </c>
      <c r="H220" s="219">
        <v>15</v>
      </c>
      <c r="I220" s="220"/>
      <c r="J220" s="221">
        <f>ROUND(I220*H220,2)</f>
        <v>0</v>
      </c>
      <c r="K220" s="217" t="s">
        <v>153</v>
      </c>
      <c r="L220" s="47"/>
      <c r="M220" s="222" t="s">
        <v>19</v>
      </c>
      <c r="N220" s="223" t="s">
        <v>42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242</v>
      </c>
      <c r="AT220" s="226" t="s">
        <v>149</v>
      </c>
      <c r="AU220" s="226" t="s">
        <v>80</v>
      </c>
      <c r="AY220" s="20" t="s">
        <v>146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78</v>
      </c>
      <c r="BK220" s="227">
        <f>ROUND(I220*H220,2)</f>
        <v>0</v>
      </c>
      <c r="BL220" s="20" t="s">
        <v>242</v>
      </c>
      <c r="BM220" s="226" t="s">
        <v>1141</v>
      </c>
    </row>
    <row r="221" s="2" customFormat="1">
      <c r="A221" s="41"/>
      <c r="B221" s="42"/>
      <c r="C221" s="43"/>
      <c r="D221" s="228" t="s">
        <v>156</v>
      </c>
      <c r="E221" s="43"/>
      <c r="F221" s="229" t="s">
        <v>1142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156</v>
      </c>
      <c r="AU221" s="20" t="s">
        <v>80</v>
      </c>
    </row>
    <row r="222" s="2" customFormat="1">
      <c r="A222" s="41"/>
      <c r="B222" s="42"/>
      <c r="C222" s="43"/>
      <c r="D222" s="233" t="s">
        <v>158</v>
      </c>
      <c r="E222" s="43"/>
      <c r="F222" s="234" t="s">
        <v>1143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158</v>
      </c>
      <c r="AU222" s="20" t="s">
        <v>80</v>
      </c>
    </row>
    <row r="223" s="2" customFormat="1" ht="21.75" customHeight="1">
      <c r="A223" s="41"/>
      <c r="B223" s="42"/>
      <c r="C223" s="257" t="s">
        <v>361</v>
      </c>
      <c r="D223" s="257" t="s">
        <v>247</v>
      </c>
      <c r="E223" s="258" t="s">
        <v>1144</v>
      </c>
      <c r="F223" s="259" t="s">
        <v>1145</v>
      </c>
      <c r="G223" s="260" t="s">
        <v>241</v>
      </c>
      <c r="H223" s="261">
        <v>15</v>
      </c>
      <c r="I223" s="262"/>
      <c r="J223" s="263">
        <f>ROUND(I223*H223,2)</f>
        <v>0</v>
      </c>
      <c r="K223" s="259" t="s">
        <v>153</v>
      </c>
      <c r="L223" s="264"/>
      <c r="M223" s="265" t="s">
        <v>19</v>
      </c>
      <c r="N223" s="266" t="s">
        <v>42</v>
      </c>
      <c r="O223" s="87"/>
      <c r="P223" s="224">
        <f>O223*H223</f>
        <v>0</v>
      </c>
      <c r="Q223" s="224">
        <v>4.0000000000000003E-05</v>
      </c>
      <c r="R223" s="224">
        <f>Q223*H223</f>
        <v>0.00060000000000000006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250</v>
      </c>
      <c r="AT223" s="226" t="s">
        <v>247</v>
      </c>
      <c r="AU223" s="226" t="s">
        <v>80</v>
      </c>
      <c r="AY223" s="20" t="s">
        <v>146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78</v>
      </c>
      <c r="BK223" s="227">
        <f>ROUND(I223*H223,2)</f>
        <v>0</v>
      </c>
      <c r="BL223" s="20" t="s">
        <v>242</v>
      </c>
      <c r="BM223" s="226" t="s">
        <v>1146</v>
      </c>
    </row>
    <row r="224" s="2" customFormat="1">
      <c r="A224" s="41"/>
      <c r="B224" s="42"/>
      <c r="C224" s="43"/>
      <c r="D224" s="228" t="s">
        <v>156</v>
      </c>
      <c r="E224" s="43"/>
      <c r="F224" s="229" t="s">
        <v>1145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156</v>
      </c>
      <c r="AU224" s="20" t="s">
        <v>80</v>
      </c>
    </row>
    <row r="225" s="2" customFormat="1" ht="33" customHeight="1">
      <c r="A225" s="41"/>
      <c r="B225" s="42"/>
      <c r="C225" s="215" t="s">
        <v>369</v>
      </c>
      <c r="D225" s="215" t="s">
        <v>149</v>
      </c>
      <c r="E225" s="216" t="s">
        <v>1147</v>
      </c>
      <c r="F225" s="217" t="s">
        <v>1148</v>
      </c>
      <c r="G225" s="218" t="s">
        <v>274</v>
      </c>
      <c r="H225" s="219">
        <v>120</v>
      </c>
      <c r="I225" s="220"/>
      <c r="J225" s="221">
        <f>ROUND(I225*H225,2)</f>
        <v>0</v>
      </c>
      <c r="K225" s="217" t="s">
        <v>153</v>
      </c>
      <c r="L225" s="47"/>
      <c r="M225" s="222" t="s">
        <v>19</v>
      </c>
      <c r="N225" s="223" t="s">
        <v>42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242</v>
      </c>
      <c r="AT225" s="226" t="s">
        <v>149</v>
      </c>
      <c r="AU225" s="226" t="s">
        <v>80</v>
      </c>
      <c r="AY225" s="20" t="s">
        <v>146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78</v>
      </c>
      <c r="BK225" s="227">
        <f>ROUND(I225*H225,2)</f>
        <v>0</v>
      </c>
      <c r="BL225" s="20" t="s">
        <v>242</v>
      </c>
      <c r="BM225" s="226" t="s">
        <v>1149</v>
      </c>
    </row>
    <row r="226" s="2" customFormat="1">
      <c r="A226" s="41"/>
      <c r="B226" s="42"/>
      <c r="C226" s="43"/>
      <c r="D226" s="228" t="s">
        <v>156</v>
      </c>
      <c r="E226" s="43"/>
      <c r="F226" s="229" t="s">
        <v>1150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156</v>
      </c>
      <c r="AU226" s="20" t="s">
        <v>80</v>
      </c>
    </row>
    <row r="227" s="2" customFormat="1">
      <c r="A227" s="41"/>
      <c r="B227" s="42"/>
      <c r="C227" s="43"/>
      <c r="D227" s="233" t="s">
        <v>158</v>
      </c>
      <c r="E227" s="43"/>
      <c r="F227" s="234" t="s">
        <v>1151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158</v>
      </c>
      <c r="AU227" s="20" t="s">
        <v>80</v>
      </c>
    </row>
    <row r="228" s="2" customFormat="1" ht="24.15" customHeight="1">
      <c r="A228" s="41"/>
      <c r="B228" s="42"/>
      <c r="C228" s="257" t="s">
        <v>376</v>
      </c>
      <c r="D228" s="257" t="s">
        <v>247</v>
      </c>
      <c r="E228" s="258" t="s">
        <v>1152</v>
      </c>
      <c r="F228" s="259" t="s">
        <v>1153</v>
      </c>
      <c r="G228" s="260" t="s">
        <v>274</v>
      </c>
      <c r="H228" s="261">
        <v>138</v>
      </c>
      <c r="I228" s="262"/>
      <c r="J228" s="263">
        <f>ROUND(I228*H228,2)</f>
        <v>0</v>
      </c>
      <c r="K228" s="259" t="s">
        <v>153</v>
      </c>
      <c r="L228" s="264"/>
      <c r="M228" s="265" t="s">
        <v>19</v>
      </c>
      <c r="N228" s="266" t="s">
        <v>42</v>
      </c>
      <c r="O228" s="87"/>
      <c r="P228" s="224">
        <f>O228*H228</f>
        <v>0</v>
      </c>
      <c r="Q228" s="224">
        <v>0.00017000000000000001</v>
      </c>
      <c r="R228" s="224">
        <f>Q228*H228</f>
        <v>0.023460000000000002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250</v>
      </c>
      <c r="AT228" s="226" t="s">
        <v>247</v>
      </c>
      <c r="AU228" s="226" t="s">
        <v>80</v>
      </c>
      <c r="AY228" s="20" t="s">
        <v>146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78</v>
      </c>
      <c r="BK228" s="227">
        <f>ROUND(I228*H228,2)</f>
        <v>0</v>
      </c>
      <c r="BL228" s="20" t="s">
        <v>242</v>
      </c>
      <c r="BM228" s="226" t="s">
        <v>1154</v>
      </c>
    </row>
    <row r="229" s="2" customFormat="1">
      <c r="A229" s="41"/>
      <c r="B229" s="42"/>
      <c r="C229" s="43"/>
      <c r="D229" s="228" t="s">
        <v>156</v>
      </c>
      <c r="E229" s="43"/>
      <c r="F229" s="229" t="s">
        <v>1153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156</v>
      </c>
      <c r="AU229" s="20" t="s">
        <v>80</v>
      </c>
    </row>
    <row r="230" s="2" customFormat="1" ht="24.15" customHeight="1">
      <c r="A230" s="41"/>
      <c r="B230" s="42"/>
      <c r="C230" s="215" t="s">
        <v>382</v>
      </c>
      <c r="D230" s="215" t="s">
        <v>149</v>
      </c>
      <c r="E230" s="216" t="s">
        <v>1155</v>
      </c>
      <c r="F230" s="217" t="s">
        <v>1156</v>
      </c>
      <c r="G230" s="218" t="s">
        <v>241</v>
      </c>
      <c r="H230" s="219">
        <v>60</v>
      </c>
      <c r="I230" s="220"/>
      <c r="J230" s="221">
        <f>ROUND(I230*H230,2)</f>
        <v>0</v>
      </c>
      <c r="K230" s="217" t="s">
        <v>153</v>
      </c>
      <c r="L230" s="47"/>
      <c r="M230" s="222" t="s">
        <v>19</v>
      </c>
      <c r="N230" s="223" t="s">
        <v>42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242</v>
      </c>
      <c r="AT230" s="226" t="s">
        <v>149</v>
      </c>
      <c r="AU230" s="226" t="s">
        <v>80</v>
      </c>
      <c r="AY230" s="20" t="s">
        <v>146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78</v>
      </c>
      <c r="BK230" s="227">
        <f>ROUND(I230*H230,2)</f>
        <v>0</v>
      </c>
      <c r="BL230" s="20" t="s">
        <v>242</v>
      </c>
      <c r="BM230" s="226" t="s">
        <v>1157</v>
      </c>
    </row>
    <row r="231" s="2" customFormat="1">
      <c r="A231" s="41"/>
      <c r="B231" s="42"/>
      <c r="C231" s="43"/>
      <c r="D231" s="228" t="s">
        <v>156</v>
      </c>
      <c r="E231" s="43"/>
      <c r="F231" s="229" t="s">
        <v>1158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156</v>
      </c>
      <c r="AU231" s="20" t="s">
        <v>80</v>
      </c>
    </row>
    <row r="232" s="2" customFormat="1">
      <c r="A232" s="41"/>
      <c r="B232" s="42"/>
      <c r="C232" s="43"/>
      <c r="D232" s="233" t="s">
        <v>158</v>
      </c>
      <c r="E232" s="43"/>
      <c r="F232" s="234" t="s">
        <v>1159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158</v>
      </c>
      <c r="AU232" s="20" t="s">
        <v>80</v>
      </c>
    </row>
    <row r="233" s="2" customFormat="1" ht="24.15" customHeight="1">
      <c r="A233" s="41"/>
      <c r="B233" s="42"/>
      <c r="C233" s="215" t="s">
        <v>389</v>
      </c>
      <c r="D233" s="215" t="s">
        <v>149</v>
      </c>
      <c r="E233" s="216" t="s">
        <v>1160</v>
      </c>
      <c r="F233" s="217" t="s">
        <v>1161</v>
      </c>
      <c r="G233" s="218" t="s">
        <v>241</v>
      </c>
      <c r="H233" s="219">
        <v>3</v>
      </c>
      <c r="I233" s="220"/>
      <c r="J233" s="221">
        <f>ROUND(I233*H233,2)</f>
        <v>0</v>
      </c>
      <c r="K233" s="217" t="s">
        <v>153</v>
      </c>
      <c r="L233" s="47"/>
      <c r="M233" s="222" t="s">
        <v>19</v>
      </c>
      <c r="N233" s="223" t="s">
        <v>42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242</v>
      </c>
      <c r="AT233" s="226" t="s">
        <v>149</v>
      </c>
      <c r="AU233" s="226" t="s">
        <v>80</v>
      </c>
      <c r="AY233" s="20" t="s">
        <v>146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78</v>
      </c>
      <c r="BK233" s="227">
        <f>ROUND(I233*H233,2)</f>
        <v>0</v>
      </c>
      <c r="BL233" s="20" t="s">
        <v>242</v>
      </c>
      <c r="BM233" s="226" t="s">
        <v>1162</v>
      </c>
    </row>
    <row r="234" s="2" customFormat="1">
      <c r="A234" s="41"/>
      <c r="B234" s="42"/>
      <c r="C234" s="43"/>
      <c r="D234" s="228" t="s">
        <v>156</v>
      </c>
      <c r="E234" s="43"/>
      <c r="F234" s="229" t="s">
        <v>1163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156</v>
      </c>
      <c r="AU234" s="20" t="s">
        <v>80</v>
      </c>
    </row>
    <row r="235" s="2" customFormat="1">
      <c r="A235" s="41"/>
      <c r="B235" s="42"/>
      <c r="C235" s="43"/>
      <c r="D235" s="233" t="s">
        <v>158</v>
      </c>
      <c r="E235" s="43"/>
      <c r="F235" s="234" t="s">
        <v>1164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158</v>
      </c>
      <c r="AU235" s="20" t="s">
        <v>80</v>
      </c>
    </row>
    <row r="236" s="2" customFormat="1" ht="24.15" customHeight="1">
      <c r="A236" s="41"/>
      <c r="B236" s="42"/>
      <c r="C236" s="257" t="s">
        <v>395</v>
      </c>
      <c r="D236" s="257" t="s">
        <v>247</v>
      </c>
      <c r="E236" s="258" t="s">
        <v>1165</v>
      </c>
      <c r="F236" s="259" t="s">
        <v>1166</v>
      </c>
      <c r="G236" s="260" t="s">
        <v>241</v>
      </c>
      <c r="H236" s="261">
        <v>3</v>
      </c>
      <c r="I236" s="262"/>
      <c r="J236" s="263">
        <f>ROUND(I236*H236,2)</f>
        <v>0</v>
      </c>
      <c r="K236" s="259" t="s">
        <v>153</v>
      </c>
      <c r="L236" s="264"/>
      <c r="M236" s="265" t="s">
        <v>19</v>
      </c>
      <c r="N236" s="266" t="s">
        <v>42</v>
      </c>
      <c r="O236" s="87"/>
      <c r="P236" s="224">
        <f>O236*H236</f>
        <v>0</v>
      </c>
      <c r="Q236" s="224">
        <v>5.0000000000000002E-05</v>
      </c>
      <c r="R236" s="224">
        <f>Q236*H236</f>
        <v>0.00015000000000000001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250</v>
      </c>
      <c r="AT236" s="226" t="s">
        <v>247</v>
      </c>
      <c r="AU236" s="226" t="s">
        <v>80</v>
      </c>
      <c r="AY236" s="20" t="s">
        <v>146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78</v>
      </c>
      <c r="BK236" s="227">
        <f>ROUND(I236*H236,2)</f>
        <v>0</v>
      </c>
      <c r="BL236" s="20" t="s">
        <v>242</v>
      </c>
      <c r="BM236" s="226" t="s">
        <v>1167</v>
      </c>
    </row>
    <row r="237" s="2" customFormat="1">
      <c r="A237" s="41"/>
      <c r="B237" s="42"/>
      <c r="C237" s="43"/>
      <c r="D237" s="228" t="s">
        <v>156</v>
      </c>
      <c r="E237" s="43"/>
      <c r="F237" s="229" t="s">
        <v>1166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156</v>
      </c>
      <c r="AU237" s="20" t="s">
        <v>80</v>
      </c>
    </row>
    <row r="238" s="2" customFormat="1" ht="16.5" customHeight="1">
      <c r="A238" s="41"/>
      <c r="B238" s="42"/>
      <c r="C238" s="257" t="s">
        <v>401</v>
      </c>
      <c r="D238" s="257" t="s">
        <v>247</v>
      </c>
      <c r="E238" s="258" t="s">
        <v>1168</v>
      </c>
      <c r="F238" s="259" t="s">
        <v>1169</v>
      </c>
      <c r="G238" s="260" t="s">
        <v>241</v>
      </c>
      <c r="H238" s="261">
        <v>3</v>
      </c>
      <c r="I238" s="262"/>
      <c r="J238" s="263">
        <f>ROUND(I238*H238,2)</f>
        <v>0</v>
      </c>
      <c r="K238" s="259" t="s">
        <v>153</v>
      </c>
      <c r="L238" s="264"/>
      <c r="M238" s="265" t="s">
        <v>19</v>
      </c>
      <c r="N238" s="266" t="s">
        <v>42</v>
      </c>
      <c r="O238" s="87"/>
      <c r="P238" s="224">
        <f>O238*H238</f>
        <v>0</v>
      </c>
      <c r="Q238" s="224">
        <v>3.0000000000000001E-05</v>
      </c>
      <c r="R238" s="224">
        <f>Q238*H238</f>
        <v>9.0000000000000006E-05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250</v>
      </c>
      <c r="AT238" s="226" t="s">
        <v>247</v>
      </c>
      <c r="AU238" s="226" t="s">
        <v>80</v>
      </c>
      <c r="AY238" s="20" t="s">
        <v>146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78</v>
      </c>
      <c r="BK238" s="227">
        <f>ROUND(I238*H238,2)</f>
        <v>0</v>
      </c>
      <c r="BL238" s="20" t="s">
        <v>242</v>
      </c>
      <c r="BM238" s="226" t="s">
        <v>1170</v>
      </c>
    </row>
    <row r="239" s="2" customFormat="1">
      <c r="A239" s="41"/>
      <c r="B239" s="42"/>
      <c r="C239" s="43"/>
      <c r="D239" s="228" t="s">
        <v>156</v>
      </c>
      <c r="E239" s="43"/>
      <c r="F239" s="229" t="s">
        <v>1169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156</v>
      </c>
      <c r="AU239" s="20" t="s">
        <v>80</v>
      </c>
    </row>
    <row r="240" s="2" customFormat="1" ht="16.5" customHeight="1">
      <c r="A240" s="41"/>
      <c r="B240" s="42"/>
      <c r="C240" s="257" t="s">
        <v>409</v>
      </c>
      <c r="D240" s="257" t="s">
        <v>247</v>
      </c>
      <c r="E240" s="258" t="s">
        <v>1171</v>
      </c>
      <c r="F240" s="259" t="s">
        <v>1172</v>
      </c>
      <c r="G240" s="260" t="s">
        <v>241</v>
      </c>
      <c r="H240" s="261">
        <v>3</v>
      </c>
      <c r="I240" s="262"/>
      <c r="J240" s="263">
        <f>ROUND(I240*H240,2)</f>
        <v>0</v>
      </c>
      <c r="K240" s="259" t="s">
        <v>153</v>
      </c>
      <c r="L240" s="264"/>
      <c r="M240" s="265" t="s">
        <v>19</v>
      </c>
      <c r="N240" s="266" t="s">
        <v>42</v>
      </c>
      <c r="O240" s="87"/>
      <c r="P240" s="224">
        <f>O240*H240</f>
        <v>0</v>
      </c>
      <c r="Q240" s="224">
        <v>1.0000000000000001E-05</v>
      </c>
      <c r="R240" s="224">
        <f>Q240*H240</f>
        <v>3.0000000000000004E-05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250</v>
      </c>
      <c r="AT240" s="226" t="s">
        <v>247</v>
      </c>
      <c r="AU240" s="226" t="s">
        <v>80</v>
      </c>
      <c r="AY240" s="20" t="s">
        <v>146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78</v>
      </c>
      <c r="BK240" s="227">
        <f>ROUND(I240*H240,2)</f>
        <v>0</v>
      </c>
      <c r="BL240" s="20" t="s">
        <v>242</v>
      </c>
      <c r="BM240" s="226" t="s">
        <v>1173</v>
      </c>
    </row>
    <row r="241" s="2" customFormat="1">
      <c r="A241" s="41"/>
      <c r="B241" s="42"/>
      <c r="C241" s="43"/>
      <c r="D241" s="228" t="s">
        <v>156</v>
      </c>
      <c r="E241" s="43"/>
      <c r="F241" s="229" t="s">
        <v>1172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156</v>
      </c>
      <c r="AU241" s="20" t="s">
        <v>80</v>
      </c>
    </row>
    <row r="242" s="2" customFormat="1" ht="24.15" customHeight="1">
      <c r="A242" s="41"/>
      <c r="B242" s="42"/>
      <c r="C242" s="215" t="s">
        <v>415</v>
      </c>
      <c r="D242" s="215" t="s">
        <v>149</v>
      </c>
      <c r="E242" s="216" t="s">
        <v>1174</v>
      </c>
      <c r="F242" s="217" t="s">
        <v>1175</v>
      </c>
      <c r="G242" s="218" t="s">
        <v>241</v>
      </c>
      <c r="H242" s="219">
        <v>2</v>
      </c>
      <c r="I242" s="220"/>
      <c r="J242" s="221">
        <f>ROUND(I242*H242,2)</f>
        <v>0</v>
      </c>
      <c r="K242" s="217" t="s">
        <v>153</v>
      </c>
      <c r="L242" s="47"/>
      <c r="M242" s="222" t="s">
        <v>19</v>
      </c>
      <c r="N242" s="223" t="s">
        <v>42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242</v>
      </c>
      <c r="AT242" s="226" t="s">
        <v>149</v>
      </c>
      <c r="AU242" s="226" t="s">
        <v>80</v>
      </c>
      <c r="AY242" s="20" t="s">
        <v>146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78</v>
      </c>
      <c r="BK242" s="227">
        <f>ROUND(I242*H242,2)</f>
        <v>0</v>
      </c>
      <c r="BL242" s="20" t="s">
        <v>242</v>
      </c>
      <c r="BM242" s="226" t="s">
        <v>1176</v>
      </c>
    </row>
    <row r="243" s="2" customFormat="1">
      <c r="A243" s="41"/>
      <c r="B243" s="42"/>
      <c r="C243" s="43"/>
      <c r="D243" s="228" t="s">
        <v>156</v>
      </c>
      <c r="E243" s="43"/>
      <c r="F243" s="229" t="s">
        <v>1177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156</v>
      </c>
      <c r="AU243" s="20" t="s">
        <v>80</v>
      </c>
    </row>
    <row r="244" s="2" customFormat="1">
      <c r="A244" s="41"/>
      <c r="B244" s="42"/>
      <c r="C244" s="43"/>
      <c r="D244" s="233" t="s">
        <v>158</v>
      </c>
      <c r="E244" s="43"/>
      <c r="F244" s="234" t="s">
        <v>1178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158</v>
      </c>
      <c r="AU244" s="20" t="s">
        <v>80</v>
      </c>
    </row>
    <row r="245" s="2" customFormat="1" ht="24.15" customHeight="1">
      <c r="A245" s="41"/>
      <c r="B245" s="42"/>
      <c r="C245" s="257" t="s">
        <v>421</v>
      </c>
      <c r="D245" s="257" t="s">
        <v>247</v>
      </c>
      <c r="E245" s="258" t="s">
        <v>1179</v>
      </c>
      <c r="F245" s="259" t="s">
        <v>1180</v>
      </c>
      <c r="G245" s="260" t="s">
        <v>241</v>
      </c>
      <c r="H245" s="261">
        <v>2</v>
      </c>
      <c r="I245" s="262"/>
      <c r="J245" s="263">
        <f>ROUND(I245*H245,2)</f>
        <v>0</v>
      </c>
      <c r="K245" s="259" t="s">
        <v>153</v>
      </c>
      <c r="L245" s="264"/>
      <c r="M245" s="265" t="s">
        <v>19</v>
      </c>
      <c r="N245" s="266" t="s">
        <v>42</v>
      </c>
      <c r="O245" s="87"/>
      <c r="P245" s="224">
        <f>O245*H245</f>
        <v>0</v>
      </c>
      <c r="Q245" s="224">
        <v>5.0000000000000002E-05</v>
      </c>
      <c r="R245" s="224">
        <f>Q245*H245</f>
        <v>0.00010000000000000001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250</v>
      </c>
      <c r="AT245" s="226" t="s">
        <v>247</v>
      </c>
      <c r="AU245" s="226" t="s">
        <v>80</v>
      </c>
      <c r="AY245" s="20" t="s">
        <v>146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78</v>
      </c>
      <c r="BK245" s="227">
        <f>ROUND(I245*H245,2)</f>
        <v>0</v>
      </c>
      <c r="BL245" s="20" t="s">
        <v>242</v>
      </c>
      <c r="BM245" s="226" t="s">
        <v>1181</v>
      </c>
    </row>
    <row r="246" s="2" customFormat="1">
      <c r="A246" s="41"/>
      <c r="B246" s="42"/>
      <c r="C246" s="43"/>
      <c r="D246" s="228" t="s">
        <v>156</v>
      </c>
      <c r="E246" s="43"/>
      <c r="F246" s="229" t="s">
        <v>1180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156</v>
      </c>
      <c r="AU246" s="20" t="s">
        <v>80</v>
      </c>
    </row>
    <row r="247" s="2" customFormat="1" ht="16.5" customHeight="1">
      <c r="A247" s="41"/>
      <c r="B247" s="42"/>
      <c r="C247" s="257" t="s">
        <v>427</v>
      </c>
      <c r="D247" s="257" t="s">
        <v>247</v>
      </c>
      <c r="E247" s="258" t="s">
        <v>1168</v>
      </c>
      <c r="F247" s="259" t="s">
        <v>1169</v>
      </c>
      <c r="G247" s="260" t="s">
        <v>241</v>
      </c>
      <c r="H247" s="261">
        <v>2</v>
      </c>
      <c r="I247" s="262"/>
      <c r="J247" s="263">
        <f>ROUND(I247*H247,2)</f>
        <v>0</v>
      </c>
      <c r="K247" s="259" t="s">
        <v>153</v>
      </c>
      <c r="L247" s="264"/>
      <c r="M247" s="265" t="s">
        <v>19</v>
      </c>
      <c r="N247" s="266" t="s">
        <v>42</v>
      </c>
      <c r="O247" s="87"/>
      <c r="P247" s="224">
        <f>O247*H247</f>
        <v>0</v>
      </c>
      <c r="Q247" s="224">
        <v>3.0000000000000001E-05</v>
      </c>
      <c r="R247" s="224">
        <f>Q247*H247</f>
        <v>6.0000000000000002E-05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250</v>
      </c>
      <c r="AT247" s="226" t="s">
        <v>247</v>
      </c>
      <c r="AU247" s="226" t="s">
        <v>80</v>
      </c>
      <c r="AY247" s="20" t="s">
        <v>146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78</v>
      </c>
      <c r="BK247" s="227">
        <f>ROUND(I247*H247,2)</f>
        <v>0</v>
      </c>
      <c r="BL247" s="20" t="s">
        <v>242</v>
      </c>
      <c r="BM247" s="226" t="s">
        <v>1182</v>
      </c>
    </row>
    <row r="248" s="2" customFormat="1">
      <c r="A248" s="41"/>
      <c r="B248" s="42"/>
      <c r="C248" s="43"/>
      <c r="D248" s="228" t="s">
        <v>156</v>
      </c>
      <c r="E248" s="43"/>
      <c r="F248" s="229" t="s">
        <v>1169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156</v>
      </c>
      <c r="AU248" s="20" t="s">
        <v>80</v>
      </c>
    </row>
    <row r="249" s="2" customFormat="1" ht="16.5" customHeight="1">
      <c r="A249" s="41"/>
      <c r="B249" s="42"/>
      <c r="C249" s="257" t="s">
        <v>432</v>
      </c>
      <c r="D249" s="257" t="s">
        <v>247</v>
      </c>
      <c r="E249" s="258" t="s">
        <v>1171</v>
      </c>
      <c r="F249" s="259" t="s">
        <v>1172</v>
      </c>
      <c r="G249" s="260" t="s">
        <v>241</v>
      </c>
      <c r="H249" s="261">
        <v>2</v>
      </c>
      <c r="I249" s="262"/>
      <c r="J249" s="263">
        <f>ROUND(I249*H249,2)</f>
        <v>0</v>
      </c>
      <c r="K249" s="259" t="s">
        <v>153</v>
      </c>
      <c r="L249" s="264"/>
      <c r="M249" s="265" t="s">
        <v>19</v>
      </c>
      <c r="N249" s="266" t="s">
        <v>42</v>
      </c>
      <c r="O249" s="87"/>
      <c r="P249" s="224">
        <f>O249*H249</f>
        <v>0</v>
      </c>
      <c r="Q249" s="224">
        <v>1.0000000000000001E-05</v>
      </c>
      <c r="R249" s="224">
        <f>Q249*H249</f>
        <v>2.0000000000000002E-05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250</v>
      </c>
      <c r="AT249" s="226" t="s">
        <v>247</v>
      </c>
      <c r="AU249" s="226" t="s">
        <v>80</v>
      </c>
      <c r="AY249" s="20" t="s">
        <v>146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78</v>
      </c>
      <c r="BK249" s="227">
        <f>ROUND(I249*H249,2)</f>
        <v>0</v>
      </c>
      <c r="BL249" s="20" t="s">
        <v>242</v>
      </c>
      <c r="BM249" s="226" t="s">
        <v>1183</v>
      </c>
    </row>
    <row r="250" s="2" customFormat="1">
      <c r="A250" s="41"/>
      <c r="B250" s="42"/>
      <c r="C250" s="43"/>
      <c r="D250" s="228" t="s">
        <v>156</v>
      </c>
      <c r="E250" s="43"/>
      <c r="F250" s="229" t="s">
        <v>1172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156</v>
      </c>
      <c r="AU250" s="20" t="s">
        <v>80</v>
      </c>
    </row>
    <row r="251" s="2" customFormat="1" ht="37.8" customHeight="1">
      <c r="A251" s="41"/>
      <c r="B251" s="42"/>
      <c r="C251" s="215" t="s">
        <v>438</v>
      </c>
      <c r="D251" s="215" t="s">
        <v>149</v>
      </c>
      <c r="E251" s="216" t="s">
        <v>1184</v>
      </c>
      <c r="F251" s="217" t="s">
        <v>1185</v>
      </c>
      <c r="G251" s="218" t="s">
        <v>241</v>
      </c>
      <c r="H251" s="219">
        <v>5</v>
      </c>
      <c r="I251" s="220"/>
      <c r="J251" s="221">
        <f>ROUND(I251*H251,2)</f>
        <v>0</v>
      </c>
      <c r="K251" s="217" t="s">
        <v>153</v>
      </c>
      <c r="L251" s="47"/>
      <c r="M251" s="222" t="s">
        <v>19</v>
      </c>
      <c r="N251" s="223" t="s">
        <v>42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4.8000000000000001E-05</v>
      </c>
      <c r="T251" s="225">
        <f>S251*H251</f>
        <v>0.00024000000000000001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242</v>
      </c>
      <c r="AT251" s="226" t="s">
        <v>149</v>
      </c>
      <c r="AU251" s="226" t="s">
        <v>80</v>
      </c>
      <c r="AY251" s="20" t="s">
        <v>146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78</v>
      </c>
      <c r="BK251" s="227">
        <f>ROUND(I251*H251,2)</f>
        <v>0</v>
      </c>
      <c r="BL251" s="20" t="s">
        <v>242</v>
      </c>
      <c r="BM251" s="226" t="s">
        <v>1186</v>
      </c>
    </row>
    <row r="252" s="2" customFormat="1">
      <c r="A252" s="41"/>
      <c r="B252" s="42"/>
      <c r="C252" s="43"/>
      <c r="D252" s="228" t="s">
        <v>156</v>
      </c>
      <c r="E252" s="43"/>
      <c r="F252" s="229" t="s">
        <v>1187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156</v>
      </c>
      <c r="AU252" s="20" t="s">
        <v>80</v>
      </c>
    </row>
    <row r="253" s="2" customFormat="1">
      <c r="A253" s="41"/>
      <c r="B253" s="42"/>
      <c r="C253" s="43"/>
      <c r="D253" s="233" t="s">
        <v>158</v>
      </c>
      <c r="E253" s="43"/>
      <c r="F253" s="234" t="s">
        <v>1188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158</v>
      </c>
      <c r="AU253" s="20" t="s">
        <v>80</v>
      </c>
    </row>
    <row r="254" s="2" customFormat="1" ht="24.15" customHeight="1">
      <c r="A254" s="41"/>
      <c r="B254" s="42"/>
      <c r="C254" s="215" t="s">
        <v>444</v>
      </c>
      <c r="D254" s="215" t="s">
        <v>149</v>
      </c>
      <c r="E254" s="216" t="s">
        <v>1189</v>
      </c>
      <c r="F254" s="217" t="s">
        <v>1190</v>
      </c>
      <c r="G254" s="218" t="s">
        <v>241</v>
      </c>
      <c r="H254" s="219">
        <v>10</v>
      </c>
      <c r="I254" s="220"/>
      <c r="J254" s="221">
        <f>ROUND(I254*H254,2)</f>
        <v>0</v>
      </c>
      <c r="K254" s="217" t="s">
        <v>153</v>
      </c>
      <c r="L254" s="47"/>
      <c r="M254" s="222" t="s">
        <v>19</v>
      </c>
      <c r="N254" s="223" t="s">
        <v>42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242</v>
      </c>
      <c r="AT254" s="226" t="s">
        <v>149</v>
      </c>
      <c r="AU254" s="226" t="s">
        <v>80</v>
      </c>
      <c r="AY254" s="20" t="s">
        <v>146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78</v>
      </c>
      <c r="BK254" s="227">
        <f>ROUND(I254*H254,2)</f>
        <v>0</v>
      </c>
      <c r="BL254" s="20" t="s">
        <v>242</v>
      </c>
      <c r="BM254" s="226" t="s">
        <v>1191</v>
      </c>
    </row>
    <row r="255" s="2" customFormat="1">
      <c r="A255" s="41"/>
      <c r="B255" s="42"/>
      <c r="C255" s="43"/>
      <c r="D255" s="228" t="s">
        <v>156</v>
      </c>
      <c r="E255" s="43"/>
      <c r="F255" s="229" t="s">
        <v>1192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156</v>
      </c>
      <c r="AU255" s="20" t="s">
        <v>80</v>
      </c>
    </row>
    <row r="256" s="2" customFormat="1">
      <c r="A256" s="41"/>
      <c r="B256" s="42"/>
      <c r="C256" s="43"/>
      <c r="D256" s="233" t="s">
        <v>158</v>
      </c>
      <c r="E256" s="43"/>
      <c r="F256" s="234" t="s">
        <v>1193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158</v>
      </c>
      <c r="AU256" s="20" t="s">
        <v>80</v>
      </c>
    </row>
    <row r="257" s="2" customFormat="1" ht="24.15" customHeight="1">
      <c r="A257" s="41"/>
      <c r="B257" s="42"/>
      <c r="C257" s="257" t="s">
        <v>451</v>
      </c>
      <c r="D257" s="257" t="s">
        <v>247</v>
      </c>
      <c r="E257" s="258" t="s">
        <v>1194</v>
      </c>
      <c r="F257" s="259" t="s">
        <v>1195</v>
      </c>
      <c r="G257" s="260" t="s">
        <v>241</v>
      </c>
      <c r="H257" s="261">
        <v>10</v>
      </c>
      <c r="I257" s="262"/>
      <c r="J257" s="263">
        <f>ROUND(I257*H257,2)</f>
        <v>0</v>
      </c>
      <c r="K257" s="259" t="s">
        <v>153</v>
      </c>
      <c r="L257" s="264"/>
      <c r="M257" s="265" t="s">
        <v>19</v>
      </c>
      <c r="N257" s="266" t="s">
        <v>42</v>
      </c>
      <c r="O257" s="87"/>
      <c r="P257" s="224">
        <f>O257*H257</f>
        <v>0</v>
      </c>
      <c r="Q257" s="224">
        <v>6.9999999999999994E-05</v>
      </c>
      <c r="R257" s="224">
        <f>Q257*H257</f>
        <v>0.00069999999999999988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250</v>
      </c>
      <c r="AT257" s="226" t="s">
        <v>247</v>
      </c>
      <c r="AU257" s="226" t="s">
        <v>80</v>
      </c>
      <c r="AY257" s="20" t="s">
        <v>146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78</v>
      </c>
      <c r="BK257" s="227">
        <f>ROUND(I257*H257,2)</f>
        <v>0</v>
      </c>
      <c r="BL257" s="20" t="s">
        <v>242</v>
      </c>
      <c r="BM257" s="226" t="s">
        <v>1196</v>
      </c>
    </row>
    <row r="258" s="2" customFormat="1">
      <c r="A258" s="41"/>
      <c r="B258" s="42"/>
      <c r="C258" s="43"/>
      <c r="D258" s="228" t="s">
        <v>156</v>
      </c>
      <c r="E258" s="43"/>
      <c r="F258" s="229" t="s">
        <v>1195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156</v>
      </c>
      <c r="AU258" s="20" t="s">
        <v>80</v>
      </c>
    </row>
    <row r="259" s="2" customFormat="1" ht="16.5" customHeight="1">
      <c r="A259" s="41"/>
      <c r="B259" s="42"/>
      <c r="C259" s="257" t="s">
        <v>457</v>
      </c>
      <c r="D259" s="257" t="s">
        <v>247</v>
      </c>
      <c r="E259" s="258" t="s">
        <v>1171</v>
      </c>
      <c r="F259" s="259" t="s">
        <v>1172</v>
      </c>
      <c r="G259" s="260" t="s">
        <v>241</v>
      </c>
      <c r="H259" s="261">
        <v>10</v>
      </c>
      <c r="I259" s="262"/>
      <c r="J259" s="263">
        <f>ROUND(I259*H259,2)</f>
        <v>0</v>
      </c>
      <c r="K259" s="259" t="s">
        <v>153</v>
      </c>
      <c r="L259" s="264"/>
      <c r="M259" s="265" t="s">
        <v>19</v>
      </c>
      <c r="N259" s="266" t="s">
        <v>42</v>
      </c>
      <c r="O259" s="87"/>
      <c r="P259" s="224">
        <f>O259*H259</f>
        <v>0</v>
      </c>
      <c r="Q259" s="224">
        <v>1.0000000000000001E-05</v>
      </c>
      <c r="R259" s="224">
        <f>Q259*H259</f>
        <v>0.00010000000000000001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250</v>
      </c>
      <c r="AT259" s="226" t="s">
        <v>247</v>
      </c>
      <c r="AU259" s="226" t="s">
        <v>80</v>
      </c>
      <c r="AY259" s="20" t="s">
        <v>146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78</v>
      </c>
      <c r="BK259" s="227">
        <f>ROUND(I259*H259,2)</f>
        <v>0</v>
      </c>
      <c r="BL259" s="20" t="s">
        <v>242</v>
      </c>
      <c r="BM259" s="226" t="s">
        <v>1197</v>
      </c>
    </row>
    <row r="260" s="2" customFormat="1">
      <c r="A260" s="41"/>
      <c r="B260" s="42"/>
      <c r="C260" s="43"/>
      <c r="D260" s="228" t="s">
        <v>156</v>
      </c>
      <c r="E260" s="43"/>
      <c r="F260" s="229" t="s">
        <v>1172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156</v>
      </c>
      <c r="AU260" s="20" t="s">
        <v>80</v>
      </c>
    </row>
    <row r="261" s="2" customFormat="1" ht="37.8" customHeight="1">
      <c r="A261" s="41"/>
      <c r="B261" s="42"/>
      <c r="C261" s="215" t="s">
        <v>463</v>
      </c>
      <c r="D261" s="215" t="s">
        <v>149</v>
      </c>
      <c r="E261" s="216" t="s">
        <v>1198</v>
      </c>
      <c r="F261" s="217" t="s">
        <v>1199</v>
      </c>
      <c r="G261" s="218" t="s">
        <v>241</v>
      </c>
      <c r="H261" s="219">
        <v>10</v>
      </c>
      <c r="I261" s="220"/>
      <c r="J261" s="221">
        <f>ROUND(I261*H261,2)</f>
        <v>0</v>
      </c>
      <c r="K261" s="217" t="s">
        <v>153</v>
      </c>
      <c r="L261" s="47"/>
      <c r="M261" s="222" t="s">
        <v>19</v>
      </c>
      <c r="N261" s="223" t="s">
        <v>42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4.8000000000000001E-05</v>
      </c>
      <c r="T261" s="225">
        <f>S261*H261</f>
        <v>0.00048000000000000001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242</v>
      </c>
      <c r="AT261" s="226" t="s">
        <v>149</v>
      </c>
      <c r="AU261" s="226" t="s">
        <v>80</v>
      </c>
      <c r="AY261" s="20" t="s">
        <v>146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78</v>
      </c>
      <c r="BK261" s="227">
        <f>ROUND(I261*H261,2)</f>
        <v>0</v>
      </c>
      <c r="BL261" s="20" t="s">
        <v>242</v>
      </c>
      <c r="BM261" s="226" t="s">
        <v>1200</v>
      </c>
    </row>
    <row r="262" s="2" customFormat="1">
      <c r="A262" s="41"/>
      <c r="B262" s="42"/>
      <c r="C262" s="43"/>
      <c r="D262" s="228" t="s">
        <v>156</v>
      </c>
      <c r="E262" s="43"/>
      <c r="F262" s="229" t="s">
        <v>1201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156</v>
      </c>
      <c r="AU262" s="20" t="s">
        <v>80</v>
      </c>
    </row>
    <row r="263" s="2" customFormat="1">
      <c r="A263" s="41"/>
      <c r="B263" s="42"/>
      <c r="C263" s="43"/>
      <c r="D263" s="233" t="s">
        <v>158</v>
      </c>
      <c r="E263" s="43"/>
      <c r="F263" s="234" t="s">
        <v>1202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158</v>
      </c>
      <c r="AU263" s="20" t="s">
        <v>80</v>
      </c>
    </row>
    <row r="264" s="2" customFormat="1" ht="37.8" customHeight="1">
      <c r="A264" s="41"/>
      <c r="B264" s="42"/>
      <c r="C264" s="215" t="s">
        <v>471</v>
      </c>
      <c r="D264" s="215" t="s">
        <v>149</v>
      </c>
      <c r="E264" s="216" t="s">
        <v>1203</v>
      </c>
      <c r="F264" s="217" t="s">
        <v>1204</v>
      </c>
      <c r="G264" s="218" t="s">
        <v>241</v>
      </c>
      <c r="H264" s="219">
        <v>2</v>
      </c>
      <c r="I264" s="220"/>
      <c r="J264" s="221">
        <f>ROUND(I264*H264,2)</f>
        <v>0</v>
      </c>
      <c r="K264" s="217" t="s">
        <v>153</v>
      </c>
      <c r="L264" s="47"/>
      <c r="M264" s="222" t="s">
        <v>19</v>
      </c>
      <c r="N264" s="223" t="s">
        <v>42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9.7999999999999997E-05</v>
      </c>
      <c r="T264" s="225">
        <f>S264*H264</f>
        <v>0.00019599999999999999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242</v>
      </c>
      <c r="AT264" s="226" t="s">
        <v>149</v>
      </c>
      <c r="AU264" s="226" t="s">
        <v>80</v>
      </c>
      <c r="AY264" s="20" t="s">
        <v>146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78</v>
      </c>
      <c r="BK264" s="227">
        <f>ROUND(I264*H264,2)</f>
        <v>0</v>
      </c>
      <c r="BL264" s="20" t="s">
        <v>242</v>
      </c>
      <c r="BM264" s="226" t="s">
        <v>1205</v>
      </c>
    </row>
    <row r="265" s="2" customFormat="1">
      <c r="A265" s="41"/>
      <c r="B265" s="42"/>
      <c r="C265" s="43"/>
      <c r="D265" s="228" t="s">
        <v>156</v>
      </c>
      <c r="E265" s="43"/>
      <c r="F265" s="229" t="s">
        <v>1206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156</v>
      </c>
      <c r="AU265" s="20" t="s">
        <v>80</v>
      </c>
    </row>
    <row r="266" s="2" customFormat="1">
      <c r="A266" s="41"/>
      <c r="B266" s="42"/>
      <c r="C266" s="43"/>
      <c r="D266" s="233" t="s">
        <v>158</v>
      </c>
      <c r="E266" s="43"/>
      <c r="F266" s="234" t="s">
        <v>1207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158</v>
      </c>
      <c r="AU266" s="20" t="s">
        <v>80</v>
      </c>
    </row>
    <row r="267" s="2" customFormat="1" ht="37.8" customHeight="1">
      <c r="A267" s="41"/>
      <c r="B267" s="42"/>
      <c r="C267" s="215" t="s">
        <v>478</v>
      </c>
      <c r="D267" s="215" t="s">
        <v>149</v>
      </c>
      <c r="E267" s="216" t="s">
        <v>1208</v>
      </c>
      <c r="F267" s="217" t="s">
        <v>1209</v>
      </c>
      <c r="G267" s="218" t="s">
        <v>241</v>
      </c>
      <c r="H267" s="219">
        <v>2</v>
      </c>
      <c r="I267" s="220"/>
      <c r="J267" s="221">
        <f>ROUND(I267*H267,2)</f>
        <v>0</v>
      </c>
      <c r="K267" s="217" t="s">
        <v>153</v>
      </c>
      <c r="L267" s="47"/>
      <c r="M267" s="222" t="s">
        <v>19</v>
      </c>
      <c r="N267" s="223" t="s">
        <v>42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9.7999999999999997E-05</v>
      </c>
      <c r="T267" s="225">
        <f>S267*H267</f>
        <v>0.00019599999999999999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242</v>
      </c>
      <c r="AT267" s="226" t="s">
        <v>149</v>
      </c>
      <c r="AU267" s="226" t="s">
        <v>80</v>
      </c>
      <c r="AY267" s="20" t="s">
        <v>146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78</v>
      </c>
      <c r="BK267" s="227">
        <f>ROUND(I267*H267,2)</f>
        <v>0</v>
      </c>
      <c r="BL267" s="20" t="s">
        <v>242</v>
      </c>
      <c r="BM267" s="226" t="s">
        <v>1210</v>
      </c>
    </row>
    <row r="268" s="2" customFormat="1">
      <c r="A268" s="41"/>
      <c r="B268" s="42"/>
      <c r="C268" s="43"/>
      <c r="D268" s="228" t="s">
        <v>156</v>
      </c>
      <c r="E268" s="43"/>
      <c r="F268" s="229" t="s">
        <v>1211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156</v>
      </c>
      <c r="AU268" s="20" t="s">
        <v>80</v>
      </c>
    </row>
    <row r="269" s="2" customFormat="1">
      <c r="A269" s="41"/>
      <c r="B269" s="42"/>
      <c r="C269" s="43"/>
      <c r="D269" s="233" t="s">
        <v>158</v>
      </c>
      <c r="E269" s="43"/>
      <c r="F269" s="234" t="s">
        <v>1212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158</v>
      </c>
      <c r="AU269" s="20" t="s">
        <v>80</v>
      </c>
    </row>
    <row r="270" s="2" customFormat="1" ht="37.8" customHeight="1">
      <c r="A270" s="41"/>
      <c r="B270" s="42"/>
      <c r="C270" s="215" t="s">
        <v>484</v>
      </c>
      <c r="D270" s="215" t="s">
        <v>149</v>
      </c>
      <c r="E270" s="216" t="s">
        <v>1213</v>
      </c>
      <c r="F270" s="217" t="s">
        <v>1214</v>
      </c>
      <c r="G270" s="218" t="s">
        <v>241</v>
      </c>
      <c r="H270" s="219">
        <v>10</v>
      </c>
      <c r="I270" s="220"/>
      <c r="J270" s="221">
        <f>ROUND(I270*H270,2)</f>
        <v>0</v>
      </c>
      <c r="K270" s="217" t="s">
        <v>153</v>
      </c>
      <c r="L270" s="47"/>
      <c r="M270" s="222" t="s">
        <v>19</v>
      </c>
      <c r="N270" s="223" t="s">
        <v>42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0.00080000000000000004</v>
      </c>
      <c r="T270" s="225">
        <f>S270*H270</f>
        <v>0.0080000000000000002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242</v>
      </c>
      <c r="AT270" s="226" t="s">
        <v>149</v>
      </c>
      <c r="AU270" s="226" t="s">
        <v>80</v>
      </c>
      <c r="AY270" s="20" t="s">
        <v>146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78</v>
      </c>
      <c r="BK270" s="227">
        <f>ROUND(I270*H270,2)</f>
        <v>0</v>
      </c>
      <c r="BL270" s="20" t="s">
        <v>242</v>
      </c>
      <c r="BM270" s="226" t="s">
        <v>1215</v>
      </c>
    </row>
    <row r="271" s="2" customFormat="1">
      <c r="A271" s="41"/>
      <c r="B271" s="42"/>
      <c r="C271" s="43"/>
      <c r="D271" s="228" t="s">
        <v>156</v>
      </c>
      <c r="E271" s="43"/>
      <c r="F271" s="229" t="s">
        <v>1216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156</v>
      </c>
      <c r="AU271" s="20" t="s">
        <v>80</v>
      </c>
    </row>
    <row r="272" s="2" customFormat="1">
      <c r="A272" s="41"/>
      <c r="B272" s="42"/>
      <c r="C272" s="43"/>
      <c r="D272" s="233" t="s">
        <v>158</v>
      </c>
      <c r="E272" s="43"/>
      <c r="F272" s="234" t="s">
        <v>1217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158</v>
      </c>
      <c r="AU272" s="20" t="s">
        <v>80</v>
      </c>
    </row>
    <row r="273" s="2" customFormat="1" ht="33" customHeight="1">
      <c r="A273" s="41"/>
      <c r="B273" s="42"/>
      <c r="C273" s="215" t="s">
        <v>490</v>
      </c>
      <c r="D273" s="215" t="s">
        <v>149</v>
      </c>
      <c r="E273" s="216" t="s">
        <v>1218</v>
      </c>
      <c r="F273" s="217" t="s">
        <v>1219</v>
      </c>
      <c r="G273" s="218" t="s">
        <v>241</v>
      </c>
      <c r="H273" s="219">
        <v>10</v>
      </c>
      <c r="I273" s="220"/>
      <c r="J273" s="221">
        <f>ROUND(I273*H273,2)</f>
        <v>0</v>
      </c>
      <c r="K273" s="217" t="s">
        <v>153</v>
      </c>
      <c r="L273" s="47"/>
      <c r="M273" s="222" t="s">
        <v>19</v>
      </c>
      <c r="N273" s="223" t="s">
        <v>42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0.001</v>
      </c>
      <c r="T273" s="225">
        <f>S273*H273</f>
        <v>0.01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242</v>
      </c>
      <c r="AT273" s="226" t="s">
        <v>149</v>
      </c>
      <c r="AU273" s="226" t="s">
        <v>80</v>
      </c>
      <c r="AY273" s="20" t="s">
        <v>146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78</v>
      </c>
      <c r="BK273" s="227">
        <f>ROUND(I273*H273,2)</f>
        <v>0</v>
      </c>
      <c r="BL273" s="20" t="s">
        <v>242</v>
      </c>
      <c r="BM273" s="226" t="s">
        <v>1220</v>
      </c>
    </row>
    <row r="274" s="2" customFormat="1">
      <c r="A274" s="41"/>
      <c r="B274" s="42"/>
      <c r="C274" s="43"/>
      <c r="D274" s="228" t="s">
        <v>156</v>
      </c>
      <c r="E274" s="43"/>
      <c r="F274" s="229" t="s">
        <v>1221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156</v>
      </c>
      <c r="AU274" s="20" t="s">
        <v>80</v>
      </c>
    </row>
    <row r="275" s="2" customFormat="1">
      <c r="A275" s="41"/>
      <c r="B275" s="42"/>
      <c r="C275" s="43"/>
      <c r="D275" s="233" t="s">
        <v>158</v>
      </c>
      <c r="E275" s="43"/>
      <c r="F275" s="234" t="s">
        <v>1222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158</v>
      </c>
      <c r="AU275" s="20" t="s">
        <v>80</v>
      </c>
    </row>
    <row r="276" s="2" customFormat="1" ht="24.15" customHeight="1">
      <c r="A276" s="41"/>
      <c r="B276" s="42"/>
      <c r="C276" s="215" t="s">
        <v>496</v>
      </c>
      <c r="D276" s="215" t="s">
        <v>149</v>
      </c>
      <c r="E276" s="216" t="s">
        <v>1223</v>
      </c>
      <c r="F276" s="217" t="s">
        <v>1224</v>
      </c>
      <c r="G276" s="218" t="s">
        <v>312</v>
      </c>
      <c r="H276" s="267"/>
      <c r="I276" s="220"/>
      <c r="J276" s="221">
        <f>ROUND(I276*H276,2)</f>
        <v>0</v>
      </c>
      <c r="K276" s="217" t="s">
        <v>153</v>
      </c>
      <c r="L276" s="47"/>
      <c r="M276" s="222" t="s">
        <v>19</v>
      </c>
      <c r="N276" s="223" t="s">
        <v>42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242</v>
      </c>
      <c r="AT276" s="226" t="s">
        <v>149</v>
      </c>
      <c r="AU276" s="226" t="s">
        <v>80</v>
      </c>
      <c r="AY276" s="20" t="s">
        <v>146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78</v>
      </c>
      <c r="BK276" s="227">
        <f>ROUND(I276*H276,2)</f>
        <v>0</v>
      </c>
      <c r="BL276" s="20" t="s">
        <v>242</v>
      </c>
      <c r="BM276" s="226" t="s">
        <v>1225</v>
      </c>
    </row>
    <row r="277" s="2" customFormat="1">
      <c r="A277" s="41"/>
      <c r="B277" s="42"/>
      <c r="C277" s="43"/>
      <c r="D277" s="228" t="s">
        <v>156</v>
      </c>
      <c r="E277" s="43"/>
      <c r="F277" s="229" t="s">
        <v>1226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156</v>
      </c>
      <c r="AU277" s="20" t="s">
        <v>80</v>
      </c>
    </row>
    <row r="278" s="2" customFormat="1">
      <c r="A278" s="41"/>
      <c r="B278" s="42"/>
      <c r="C278" s="43"/>
      <c r="D278" s="233" t="s">
        <v>158</v>
      </c>
      <c r="E278" s="43"/>
      <c r="F278" s="234" t="s">
        <v>1227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158</v>
      </c>
      <c r="AU278" s="20" t="s">
        <v>80</v>
      </c>
    </row>
    <row r="279" s="2" customFormat="1" ht="24.15" customHeight="1">
      <c r="A279" s="41"/>
      <c r="B279" s="42"/>
      <c r="C279" s="215" t="s">
        <v>502</v>
      </c>
      <c r="D279" s="215" t="s">
        <v>149</v>
      </c>
      <c r="E279" s="216" t="s">
        <v>1228</v>
      </c>
      <c r="F279" s="217" t="s">
        <v>1229</v>
      </c>
      <c r="G279" s="218" t="s">
        <v>312</v>
      </c>
      <c r="H279" s="267"/>
      <c r="I279" s="220"/>
      <c r="J279" s="221">
        <f>ROUND(I279*H279,2)</f>
        <v>0</v>
      </c>
      <c r="K279" s="217" t="s">
        <v>153</v>
      </c>
      <c r="L279" s="47"/>
      <c r="M279" s="222" t="s">
        <v>19</v>
      </c>
      <c r="N279" s="223" t="s">
        <v>42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242</v>
      </c>
      <c r="AT279" s="226" t="s">
        <v>149</v>
      </c>
      <c r="AU279" s="226" t="s">
        <v>80</v>
      </c>
      <c r="AY279" s="20" t="s">
        <v>146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78</v>
      </c>
      <c r="BK279" s="227">
        <f>ROUND(I279*H279,2)</f>
        <v>0</v>
      </c>
      <c r="BL279" s="20" t="s">
        <v>242</v>
      </c>
      <c r="BM279" s="226" t="s">
        <v>1230</v>
      </c>
    </row>
    <row r="280" s="2" customFormat="1">
      <c r="A280" s="41"/>
      <c r="B280" s="42"/>
      <c r="C280" s="43"/>
      <c r="D280" s="228" t="s">
        <v>156</v>
      </c>
      <c r="E280" s="43"/>
      <c r="F280" s="229" t="s">
        <v>1231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156</v>
      </c>
      <c r="AU280" s="20" t="s">
        <v>80</v>
      </c>
    </row>
    <row r="281" s="2" customFormat="1">
      <c r="A281" s="41"/>
      <c r="B281" s="42"/>
      <c r="C281" s="43"/>
      <c r="D281" s="233" t="s">
        <v>158</v>
      </c>
      <c r="E281" s="43"/>
      <c r="F281" s="234" t="s">
        <v>1232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158</v>
      </c>
      <c r="AU281" s="20" t="s">
        <v>80</v>
      </c>
    </row>
    <row r="282" s="12" customFormat="1" ht="22.8" customHeight="1">
      <c r="A282" s="12"/>
      <c r="B282" s="199"/>
      <c r="C282" s="200"/>
      <c r="D282" s="201" t="s">
        <v>70</v>
      </c>
      <c r="E282" s="213" t="s">
        <v>322</v>
      </c>
      <c r="F282" s="213" t="s">
        <v>323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80</v>
      </c>
      <c r="AT282" s="211" t="s">
        <v>70</v>
      </c>
      <c r="AU282" s="211" t="s">
        <v>78</v>
      </c>
      <c r="AY282" s="210" t="s">
        <v>146</v>
      </c>
      <c r="BK282" s="212">
        <f>SUM(BK283:BK294)</f>
        <v>0</v>
      </c>
    </row>
    <row r="283" s="2" customFormat="1" ht="16.5" customHeight="1">
      <c r="A283" s="41"/>
      <c r="B283" s="42"/>
      <c r="C283" s="215" t="s">
        <v>508</v>
      </c>
      <c r="D283" s="215" t="s">
        <v>149</v>
      </c>
      <c r="E283" s="216" t="s">
        <v>325</v>
      </c>
      <c r="F283" s="217" t="s">
        <v>326</v>
      </c>
      <c r="G283" s="218" t="s">
        <v>152</v>
      </c>
      <c r="H283" s="219">
        <v>147.96000000000001</v>
      </c>
      <c r="I283" s="220"/>
      <c r="J283" s="221">
        <f>ROUND(I283*H283,2)</f>
        <v>0</v>
      </c>
      <c r="K283" s="217" t="s">
        <v>260</v>
      </c>
      <c r="L283" s="47"/>
      <c r="M283" s="222" t="s">
        <v>19</v>
      </c>
      <c r="N283" s="223" t="s">
        <v>42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242</v>
      </c>
      <c r="AT283" s="226" t="s">
        <v>149</v>
      </c>
      <c r="AU283" s="226" t="s">
        <v>80</v>
      </c>
      <c r="AY283" s="20" t="s">
        <v>146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78</v>
      </c>
      <c r="BK283" s="227">
        <f>ROUND(I283*H283,2)</f>
        <v>0</v>
      </c>
      <c r="BL283" s="20" t="s">
        <v>242</v>
      </c>
      <c r="BM283" s="226" t="s">
        <v>1233</v>
      </c>
    </row>
    <row r="284" s="2" customFormat="1">
      <c r="A284" s="41"/>
      <c r="B284" s="42"/>
      <c r="C284" s="43"/>
      <c r="D284" s="228" t="s">
        <v>156</v>
      </c>
      <c r="E284" s="43"/>
      <c r="F284" s="229" t="s">
        <v>326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156</v>
      </c>
      <c r="AU284" s="20" t="s">
        <v>80</v>
      </c>
    </row>
    <row r="285" s="13" customFormat="1">
      <c r="A285" s="13"/>
      <c r="B285" s="235"/>
      <c r="C285" s="236"/>
      <c r="D285" s="228" t="s">
        <v>160</v>
      </c>
      <c r="E285" s="237" t="s">
        <v>19</v>
      </c>
      <c r="F285" s="238" t="s">
        <v>1234</v>
      </c>
      <c r="G285" s="236"/>
      <c r="H285" s="239">
        <v>91.299999999999997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160</v>
      </c>
      <c r="AU285" s="245" t="s">
        <v>80</v>
      </c>
      <c r="AV285" s="13" t="s">
        <v>80</v>
      </c>
      <c r="AW285" s="13" t="s">
        <v>33</v>
      </c>
      <c r="AX285" s="13" t="s">
        <v>71</v>
      </c>
      <c r="AY285" s="245" t="s">
        <v>146</v>
      </c>
    </row>
    <row r="286" s="13" customFormat="1">
      <c r="A286" s="13"/>
      <c r="B286" s="235"/>
      <c r="C286" s="236"/>
      <c r="D286" s="228" t="s">
        <v>160</v>
      </c>
      <c r="E286" s="237" t="s">
        <v>19</v>
      </c>
      <c r="F286" s="238" t="s">
        <v>1235</v>
      </c>
      <c r="G286" s="236"/>
      <c r="H286" s="239">
        <v>32.899999999999999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160</v>
      </c>
      <c r="AU286" s="245" t="s">
        <v>80</v>
      </c>
      <c r="AV286" s="13" t="s">
        <v>80</v>
      </c>
      <c r="AW286" s="13" t="s">
        <v>33</v>
      </c>
      <c r="AX286" s="13" t="s">
        <v>71</v>
      </c>
      <c r="AY286" s="245" t="s">
        <v>146</v>
      </c>
    </row>
    <row r="287" s="13" customFormat="1">
      <c r="A287" s="13"/>
      <c r="B287" s="235"/>
      <c r="C287" s="236"/>
      <c r="D287" s="228" t="s">
        <v>160</v>
      </c>
      <c r="E287" s="237" t="s">
        <v>19</v>
      </c>
      <c r="F287" s="238" t="s">
        <v>1236</v>
      </c>
      <c r="G287" s="236"/>
      <c r="H287" s="239">
        <v>23.760000000000002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160</v>
      </c>
      <c r="AU287" s="245" t="s">
        <v>80</v>
      </c>
      <c r="AV287" s="13" t="s">
        <v>80</v>
      </c>
      <c r="AW287" s="13" t="s">
        <v>33</v>
      </c>
      <c r="AX287" s="13" t="s">
        <v>71</v>
      </c>
      <c r="AY287" s="245" t="s">
        <v>146</v>
      </c>
    </row>
    <row r="288" s="14" customFormat="1">
      <c r="A288" s="14"/>
      <c r="B288" s="246"/>
      <c r="C288" s="247"/>
      <c r="D288" s="228" t="s">
        <v>160</v>
      </c>
      <c r="E288" s="248" t="s">
        <v>19</v>
      </c>
      <c r="F288" s="249" t="s">
        <v>163</v>
      </c>
      <c r="G288" s="247"/>
      <c r="H288" s="250">
        <v>147.96000000000001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160</v>
      </c>
      <c r="AU288" s="256" t="s">
        <v>80</v>
      </c>
      <c r="AV288" s="14" t="s">
        <v>154</v>
      </c>
      <c r="AW288" s="14" t="s">
        <v>33</v>
      </c>
      <c r="AX288" s="14" t="s">
        <v>78</v>
      </c>
      <c r="AY288" s="256" t="s">
        <v>146</v>
      </c>
    </row>
    <row r="289" s="2" customFormat="1" ht="33" customHeight="1">
      <c r="A289" s="41"/>
      <c r="B289" s="42"/>
      <c r="C289" s="215" t="s">
        <v>515</v>
      </c>
      <c r="D289" s="215" t="s">
        <v>149</v>
      </c>
      <c r="E289" s="216" t="s">
        <v>356</v>
      </c>
      <c r="F289" s="217" t="s">
        <v>357</v>
      </c>
      <c r="G289" s="218" t="s">
        <v>312</v>
      </c>
      <c r="H289" s="267"/>
      <c r="I289" s="220"/>
      <c r="J289" s="221">
        <f>ROUND(I289*H289,2)</f>
        <v>0</v>
      </c>
      <c r="K289" s="217" t="s">
        <v>153</v>
      </c>
      <c r="L289" s="47"/>
      <c r="M289" s="222" t="s">
        <v>19</v>
      </c>
      <c r="N289" s="223" t="s">
        <v>42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242</v>
      </c>
      <c r="AT289" s="226" t="s">
        <v>149</v>
      </c>
      <c r="AU289" s="226" t="s">
        <v>80</v>
      </c>
      <c r="AY289" s="20" t="s">
        <v>146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78</v>
      </c>
      <c r="BK289" s="227">
        <f>ROUND(I289*H289,2)</f>
        <v>0</v>
      </c>
      <c r="BL289" s="20" t="s">
        <v>242</v>
      </c>
      <c r="BM289" s="226" t="s">
        <v>1237</v>
      </c>
    </row>
    <row r="290" s="2" customFormat="1">
      <c r="A290" s="41"/>
      <c r="B290" s="42"/>
      <c r="C290" s="43"/>
      <c r="D290" s="228" t="s">
        <v>156</v>
      </c>
      <c r="E290" s="43"/>
      <c r="F290" s="229" t="s">
        <v>359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156</v>
      </c>
      <c r="AU290" s="20" t="s">
        <v>80</v>
      </c>
    </row>
    <row r="291" s="2" customFormat="1">
      <c r="A291" s="41"/>
      <c r="B291" s="42"/>
      <c r="C291" s="43"/>
      <c r="D291" s="233" t="s">
        <v>158</v>
      </c>
      <c r="E291" s="43"/>
      <c r="F291" s="234" t="s">
        <v>360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158</v>
      </c>
      <c r="AU291" s="20" t="s">
        <v>80</v>
      </c>
    </row>
    <row r="292" s="2" customFormat="1" ht="37.8" customHeight="1">
      <c r="A292" s="41"/>
      <c r="B292" s="42"/>
      <c r="C292" s="215" t="s">
        <v>521</v>
      </c>
      <c r="D292" s="215" t="s">
        <v>149</v>
      </c>
      <c r="E292" s="216" t="s">
        <v>362</v>
      </c>
      <c r="F292" s="217" t="s">
        <v>363</v>
      </c>
      <c r="G292" s="218" t="s">
        <v>312</v>
      </c>
      <c r="H292" s="267"/>
      <c r="I292" s="220"/>
      <c r="J292" s="221">
        <f>ROUND(I292*H292,2)</f>
        <v>0</v>
      </c>
      <c r="K292" s="217" t="s">
        <v>153</v>
      </c>
      <c r="L292" s="47"/>
      <c r="M292" s="222" t="s">
        <v>19</v>
      </c>
      <c r="N292" s="223" t="s">
        <v>42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242</v>
      </c>
      <c r="AT292" s="226" t="s">
        <v>149</v>
      </c>
      <c r="AU292" s="226" t="s">
        <v>80</v>
      </c>
      <c r="AY292" s="20" t="s">
        <v>146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78</v>
      </c>
      <c r="BK292" s="227">
        <f>ROUND(I292*H292,2)</f>
        <v>0</v>
      </c>
      <c r="BL292" s="20" t="s">
        <v>242</v>
      </c>
      <c r="BM292" s="226" t="s">
        <v>1238</v>
      </c>
    </row>
    <row r="293" s="2" customFormat="1">
      <c r="A293" s="41"/>
      <c r="B293" s="42"/>
      <c r="C293" s="43"/>
      <c r="D293" s="228" t="s">
        <v>156</v>
      </c>
      <c r="E293" s="43"/>
      <c r="F293" s="229" t="s">
        <v>365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156</v>
      </c>
      <c r="AU293" s="20" t="s">
        <v>80</v>
      </c>
    </row>
    <row r="294" s="2" customFormat="1">
      <c r="A294" s="41"/>
      <c r="B294" s="42"/>
      <c r="C294" s="43"/>
      <c r="D294" s="233" t="s">
        <v>158</v>
      </c>
      <c r="E294" s="43"/>
      <c r="F294" s="234" t="s">
        <v>366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158</v>
      </c>
      <c r="AU294" s="20" t="s">
        <v>80</v>
      </c>
    </row>
    <row r="295" s="12" customFormat="1" ht="22.8" customHeight="1">
      <c r="A295" s="12"/>
      <c r="B295" s="199"/>
      <c r="C295" s="200"/>
      <c r="D295" s="201" t="s">
        <v>70</v>
      </c>
      <c r="E295" s="213" t="s">
        <v>367</v>
      </c>
      <c r="F295" s="213" t="s">
        <v>368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SUM(P296:P322)</f>
        <v>0</v>
      </c>
      <c r="Q295" s="207"/>
      <c r="R295" s="208">
        <f>SUM(R296:R322)</f>
        <v>0</v>
      </c>
      <c r="S295" s="207"/>
      <c r="T295" s="209">
        <f>SUM(T296:T322)</f>
        <v>1.5840339999999999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80</v>
      </c>
      <c r="AT295" s="211" t="s">
        <v>70</v>
      </c>
      <c r="AU295" s="211" t="s">
        <v>78</v>
      </c>
      <c r="AY295" s="210" t="s">
        <v>146</v>
      </c>
      <c r="BK295" s="212">
        <f>SUM(BK296:BK322)</f>
        <v>0</v>
      </c>
    </row>
    <row r="296" s="2" customFormat="1" ht="16.5" customHeight="1">
      <c r="A296" s="41"/>
      <c r="B296" s="42"/>
      <c r="C296" s="215" t="s">
        <v>528</v>
      </c>
      <c r="D296" s="215" t="s">
        <v>149</v>
      </c>
      <c r="E296" s="216" t="s">
        <v>370</v>
      </c>
      <c r="F296" s="217" t="s">
        <v>371</v>
      </c>
      <c r="G296" s="218" t="s">
        <v>152</v>
      </c>
      <c r="H296" s="219">
        <v>50.399999999999999</v>
      </c>
      <c r="I296" s="220"/>
      <c r="J296" s="221">
        <f>ROUND(I296*H296,2)</f>
        <v>0</v>
      </c>
      <c r="K296" s="217" t="s">
        <v>153</v>
      </c>
      <c r="L296" s="47"/>
      <c r="M296" s="222" t="s">
        <v>19</v>
      </c>
      <c r="N296" s="223" t="s">
        <v>42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0.01098</v>
      </c>
      <c r="T296" s="225">
        <f>S296*H296</f>
        <v>0.553392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242</v>
      </c>
      <c r="AT296" s="226" t="s">
        <v>149</v>
      </c>
      <c r="AU296" s="226" t="s">
        <v>80</v>
      </c>
      <c r="AY296" s="20" t="s">
        <v>146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78</v>
      </c>
      <c r="BK296" s="227">
        <f>ROUND(I296*H296,2)</f>
        <v>0</v>
      </c>
      <c r="BL296" s="20" t="s">
        <v>242</v>
      </c>
      <c r="BM296" s="226" t="s">
        <v>1239</v>
      </c>
    </row>
    <row r="297" s="2" customFormat="1">
      <c r="A297" s="41"/>
      <c r="B297" s="42"/>
      <c r="C297" s="43"/>
      <c r="D297" s="228" t="s">
        <v>156</v>
      </c>
      <c r="E297" s="43"/>
      <c r="F297" s="229" t="s">
        <v>373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156</v>
      </c>
      <c r="AU297" s="20" t="s">
        <v>80</v>
      </c>
    </row>
    <row r="298" s="2" customFormat="1">
      <c r="A298" s="41"/>
      <c r="B298" s="42"/>
      <c r="C298" s="43"/>
      <c r="D298" s="233" t="s">
        <v>158</v>
      </c>
      <c r="E298" s="43"/>
      <c r="F298" s="234" t="s">
        <v>374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158</v>
      </c>
      <c r="AU298" s="20" t="s">
        <v>80</v>
      </c>
    </row>
    <row r="299" s="13" customFormat="1">
      <c r="A299" s="13"/>
      <c r="B299" s="235"/>
      <c r="C299" s="236"/>
      <c r="D299" s="228" t="s">
        <v>160</v>
      </c>
      <c r="E299" s="237" t="s">
        <v>19</v>
      </c>
      <c r="F299" s="238" t="s">
        <v>1240</v>
      </c>
      <c r="G299" s="236"/>
      <c r="H299" s="239">
        <v>50.399999999999999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160</v>
      </c>
      <c r="AU299" s="245" t="s">
        <v>80</v>
      </c>
      <c r="AV299" s="13" t="s">
        <v>80</v>
      </c>
      <c r="AW299" s="13" t="s">
        <v>33</v>
      </c>
      <c r="AX299" s="13" t="s">
        <v>71</v>
      </c>
      <c r="AY299" s="245" t="s">
        <v>146</v>
      </c>
    </row>
    <row r="300" s="14" customFormat="1">
      <c r="A300" s="14"/>
      <c r="B300" s="246"/>
      <c r="C300" s="247"/>
      <c r="D300" s="228" t="s">
        <v>160</v>
      </c>
      <c r="E300" s="248" t="s">
        <v>19</v>
      </c>
      <c r="F300" s="249" t="s">
        <v>163</v>
      </c>
      <c r="G300" s="247"/>
      <c r="H300" s="250">
        <v>50.399999999999999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160</v>
      </c>
      <c r="AU300" s="256" t="s">
        <v>80</v>
      </c>
      <c r="AV300" s="14" t="s">
        <v>154</v>
      </c>
      <c r="AW300" s="14" t="s">
        <v>33</v>
      </c>
      <c r="AX300" s="14" t="s">
        <v>78</v>
      </c>
      <c r="AY300" s="256" t="s">
        <v>146</v>
      </c>
    </row>
    <row r="301" s="2" customFormat="1" ht="24.15" customHeight="1">
      <c r="A301" s="41"/>
      <c r="B301" s="42"/>
      <c r="C301" s="215" t="s">
        <v>534</v>
      </c>
      <c r="D301" s="215" t="s">
        <v>149</v>
      </c>
      <c r="E301" s="216" t="s">
        <v>377</v>
      </c>
      <c r="F301" s="217" t="s">
        <v>378</v>
      </c>
      <c r="G301" s="218" t="s">
        <v>152</v>
      </c>
      <c r="H301" s="219">
        <v>50.399999999999999</v>
      </c>
      <c r="I301" s="220"/>
      <c r="J301" s="221">
        <f>ROUND(I301*H301,2)</f>
        <v>0</v>
      </c>
      <c r="K301" s="217" t="s">
        <v>153</v>
      </c>
      <c r="L301" s="47"/>
      <c r="M301" s="222" t="s">
        <v>19</v>
      </c>
      <c r="N301" s="223" t="s">
        <v>42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0.0080000000000000002</v>
      </c>
      <c r="T301" s="225">
        <f>S301*H301</f>
        <v>0.4032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242</v>
      </c>
      <c r="AT301" s="226" t="s">
        <v>149</v>
      </c>
      <c r="AU301" s="226" t="s">
        <v>80</v>
      </c>
      <c r="AY301" s="20" t="s">
        <v>146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78</v>
      </c>
      <c r="BK301" s="227">
        <f>ROUND(I301*H301,2)</f>
        <v>0</v>
      </c>
      <c r="BL301" s="20" t="s">
        <v>242</v>
      </c>
      <c r="BM301" s="226" t="s">
        <v>1241</v>
      </c>
    </row>
    <row r="302" s="2" customFormat="1">
      <c r="A302" s="41"/>
      <c r="B302" s="42"/>
      <c r="C302" s="43"/>
      <c r="D302" s="228" t="s">
        <v>156</v>
      </c>
      <c r="E302" s="43"/>
      <c r="F302" s="229" t="s">
        <v>380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156</v>
      </c>
      <c r="AU302" s="20" t="s">
        <v>80</v>
      </c>
    </row>
    <row r="303" s="2" customFormat="1">
      <c r="A303" s="41"/>
      <c r="B303" s="42"/>
      <c r="C303" s="43"/>
      <c r="D303" s="233" t="s">
        <v>158</v>
      </c>
      <c r="E303" s="43"/>
      <c r="F303" s="234" t="s">
        <v>381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158</v>
      </c>
      <c r="AU303" s="20" t="s">
        <v>80</v>
      </c>
    </row>
    <row r="304" s="2" customFormat="1" ht="21.75" customHeight="1">
      <c r="A304" s="41"/>
      <c r="B304" s="42"/>
      <c r="C304" s="215" t="s">
        <v>540</v>
      </c>
      <c r="D304" s="215" t="s">
        <v>149</v>
      </c>
      <c r="E304" s="216" t="s">
        <v>383</v>
      </c>
      <c r="F304" s="217" t="s">
        <v>384</v>
      </c>
      <c r="G304" s="218" t="s">
        <v>152</v>
      </c>
      <c r="H304" s="219">
        <v>32.899999999999999</v>
      </c>
      <c r="I304" s="220"/>
      <c r="J304" s="221">
        <f>ROUND(I304*H304,2)</f>
        <v>0</v>
      </c>
      <c r="K304" s="217" t="s">
        <v>153</v>
      </c>
      <c r="L304" s="47"/>
      <c r="M304" s="222" t="s">
        <v>19</v>
      </c>
      <c r="N304" s="223" t="s">
        <v>42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0.01098</v>
      </c>
      <c r="T304" s="225">
        <f>S304*H304</f>
        <v>0.36124200000000001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242</v>
      </c>
      <c r="AT304" s="226" t="s">
        <v>149</v>
      </c>
      <c r="AU304" s="226" t="s">
        <v>80</v>
      </c>
      <c r="AY304" s="20" t="s">
        <v>146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78</v>
      </c>
      <c r="BK304" s="227">
        <f>ROUND(I304*H304,2)</f>
        <v>0</v>
      </c>
      <c r="BL304" s="20" t="s">
        <v>242</v>
      </c>
      <c r="BM304" s="226" t="s">
        <v>1242</v>
      </c>
    </row>
    <row r="305" s="2" customFormat="1">
      <c r="A305" s="41"/>
      <c r="B305" s="42"/>
      <c r="C305" s="43"/>
      <c r="D305" s="228" t="s">
        <v>156</v>
      </c>
      <c r="E305" s="43"/>
      <c r="F305" s="229" t="s">
        <v>386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156</v>
      </c>
      <c r="AU305" s="20" t="s">
        <v>80</v>
      </c>
    </row>
    <row r="306" s="2" customFormat="1">
      <c r="A306" s="41"/>
      <c r="B306" s="42"/>
      <c r="C306" s="43"/>
      <c r="D306" s="233" t="s">
        <v>158</v>
      </c>
      <c r="E306" s="43"/>
      <c r="F306" s="234" t="s">
        <v>387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158</v>
      </c>
      <c r="AU306" s="20" t="s">
        <v>80</v>
      </c>
    </row>
    <row r="307" s="13" customFormat="1">
      <c r="A307" s="13"/>
      <c r="B307" s="235"/>
      <c r="C307" s="236"/>
      <c r="D307" s="228" t="s">
        <v>160</v>
      </c>
      <c r="E307" s="237" t="s">
        <v>19</v>
      </c>
      <c r="F307" s="238" t="s">
        <v>1235</v>
      </c>
      <c r="G307" s="236"/>
      <c r="H307" s="239">
        <v>32.899999999999999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160</v>
      </c>
      <c r="AU307" s="245" t="s">
        <v>80</v>
      </c>
      <c r="AV307" s="13" t="s">
        <v>80</v>
      </c>
      <c r="AW307" s="13" t="s">
        <v>33</v>
      </c>
      <c r="AX307" s="13" t="s">
        <v>71</v>
      </c>
      <c r="AY307" s="245" t="s">
        <v>146</v>
      </c>
    </row>
    <row r="308" s="14" customFormat="1">
      <c r="A308" s="14"/>
      <c r="B308" s="246"/>
      <c r="C308" s="247"/>
      <c r="D308" s="228" t="s">
        <v>160</v>
      </c>
      <c r="E308" s="248" t="s">
        <v>19</v>
      </c>
      <c r="F308" s="249" t="s">
        <v>163</v>
      </c>
      <c r="G308" s="247"/>
      <c r="H308" s="250">
        <v>32.899999999999999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160</v>
      </c>
      <c r="AU308" s="256" t="s">
        <v>80</v>
      </c>
      <c r="AV308" s="14" t="s">
        <v>154</v>
      </c>
      <c r="AW308" s="14" t="s">
        <v>33</v>
      </c>
      <c r="AX308" s="14" t="s">
        <v>78</v>
      </c>
      <c r="AY308" s="256" t="s">
        <v>146</v>
      </c>
    </row>
    <row r="309" s="2" customFormat="1" ht="24.15" customHeight="1">
      <c r="A309" s="41"/>
      <c r="B309" s="42"/>
      <c r="C309" s="215" t="s">
        <v>548</v>
      </c>
      <c r="D309" s="215" t="s">
        <v>149</v>
      </c>
      <c r="E309" s="216" t="s">
        <v>390</v>
      </c>
      <c r="F309" s="217" t="s">
        <v>391</v>
      </c>
      <c r="G309" s="218" t="s">
        <v>152</v>
      </c>
      <c r="H309" s="219">
        <v>32.899999999999999</v>
      </c>
      <c r="I309" s="220"/>
      <c r="J309" s="221">
        <f>ROUND(I309*H309,2)</f>
        <v>0</v>
      </c>
      <c r="K309" s="217" t="s">
        <v>153</v>
      </c>
      <c r="L309" s="47"/>
      <c r="M309" s="222" t="s">
        <v>19</v>
      </c>
      <c r="N309" s="223" t="s">
        <v>42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0.0080000000000000002</v>
      </c>
      <c r="T309" s="225">
        <f>S309*H309</f>
        <v>0.26319999999999999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242</v>
      </c>
      <c r="AT309" s="226" t="s">
        <v>149</v>
      </c>
      <c r="AU309" s="226" t="s">
        <v>80</v>
      </c>
      <c r="AY309" s="20" t="s">
        <v>146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78</v>
      </c>
      <c r="BK309" s="227">
        <f>ROUND(I309*H309,2)</f>
        <v>0</v>
      </c>
      <c r="BL309" s="20" t="s">
        <v>242</v>
      </c>
      <c r="BM309" s="226" t="s">
        <v>1243</v>
      </c>
    </row>
    <row r="310" s="2" customFormat="1">
      <c r="A310" s="41"/>
      <c r="B310" s="42"/>
      <c r="C310" s="43"/>
      <c r="D310" s="228" t="s">
        <v>156</v>
      </c>
      <c r="E310" s="43"/>
      <c r="F310" s="229" t="s">
        <v>393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156</v>
      </c>
      <c r="AU310" s="20" t="s">
        <v>80</v>
      </c>
    </row>
    <row r="311" s="2" customFormat="1">
      <c r="A311" s="41"/>
      <c r="B311" s="42"/>
      <c r="C311" s="43"/>
      <c r="D311" s="233" t="s">
        <v>158</v>
      </c>
      <c r="E311" s="43"/>
      <c r="F311" s="234" t="s">
        <v>394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158</v>
      </c>
      <c r="AU311" s="20" t="s">
        <v>80</v>
      </c>
    </row>
    <row r="312" s="13" customFormat="1">
      <c r="A312" s="13"/>
      <c r="B312" s="235"/>
      <c r="C312" s="236"/>
      <c r="D312" s="228" t="s">
        <v>160</v>
      </c>
      <c r="E312" s="237" t="s">
        <v>19</v>
      </c>
      <c r="F312" s="238" t="s">
        <v>1235</v>
      </c>
      <c r="G312" s="236"/>
      <c r="H312" s="239">
        <v>32.899999999999999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160</v>
      </c>
      <c r="AU312" s="245" t="s">
        <v>80</v>
      </c>
      <c r="AV312" s="13" t="s">
        <v>80</v>
      </c>
      <c r="AW312" s="13" t="s">
        <v>33</v>
      </c>
      <c r="AX312" s="13" t="s">
        <v>71</v>
      </c>
      <c r="AY312" s="245" t="s">
        <v>146</v>
      </c>
    </row>
    <row r="313" s="14" customFormat="1">
      <c r="A313" s="14"/>
      <c r="B313" s="246"/>
      <c r="C313" s="247"/>
      <c r="D313" s="228" t="s">
        <v>160</v>
      </c>
      <c r="E313" s="248" t="s">
        <v>19</v>
      </c>
      <c r="F313" s="249" t="s">
        <v>163</v>
      </c>
      <c r="G313" s="247"/>
      <c r="H313" s="250">
        <v>32.899999999999999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160</v>
      </c>
      <c r="AU313" s="256" t="s">
        <v>80</v>
      </c>
      <c r="AV313" s="14" t="s">
        <v>154</v>
      </c>
      <c r="AW313" s="14" t="s">
        <v>33</v>
      </c>
      <c r="AX313" s="14" t="s">
        <v>78</v>
      </c>
      <c r="AY313" s="256" t="s">
        <v>146</v>
      </c>
    </row>
    <row r="314" s="2" customFormat="1" ht="16.5" customHeight="1">
      <c r="A314" s="41"/>
      <c r="B314" s="42"/>
      <c r="C314" s="215" t="s">
        <v>554</v>
      </c>
      <c r="D314" s="215" t="s">
        <v>149</v>
      </c>
      <c r="E314" s="216" t="s">
        <v>1244</v>
      </c>
      <c r="F314" s="217" t="s">
        <v>1245</v>
      </c>
      <c r="G314" s="218" t="s">
        <v>241</v>
      </c>
      <c r="H314" s="219">
        <v>1</v>
      </c>
      <c r="I314" s="220"/>
      <c r="J314" s="221">
        <f>ROUND(I314*H314,2)</f>
        <v>0</v>
      </c>
      <c r="K314" s="217" t="s">
        <v>153</v>
      </c>
      <c r="L314" s="47"/>
      <c r="M314" s="222" t="s">
        <v>19</v>
      </c>
      <c r="N314" s="223" t="s">
        <v>42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0.0030000000000000001</v>
      </c>
      <c r="T314" s="225">
        <f>S314*H314</f>
        <v>0.0030000000000000001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242</v>
      </c>
      <c r="AT314" s="226" t="s">
        <v>149</v>
      </c>
      <c r="AU314" s="226" t="s">
        <v>80</v>
      </c>
      <c r="AY314" s="20" t="s">
        <v>146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78</v>
      </c>
      <c r="BK314" s="227">
        <f>ROUND(I314*H314,2)</f>
        <v>0</v>
      </c>
      <c r="BL314" s="20" t="s">
        <v>242</v>
      </c>
      <c r="BM314" s="226" t="s">
        <v>1246</v>
      </c>
    </row>
    <row r="315" s="2" customFormat="1">
      <c r="A315" s="41"/>
      <c r="B315" s="42"/>
      <c r="C315" s="43"/>
      <c r="D315" s="228" t="s">
        <v>156</v>
      </c>
      <c r="E315" s="43"/>
      <c r="F315" s="229" t="s">
        <v>1247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156</v>
      </c>
      <c r="AU315" s="20" t="s">
        <v>80</v>
      </c>
    </row>
    <row r="316" s="2" customFormat="1">
      <c r="A316" s="41"/>
      <c r="B316" s="42"/>
      <c r="C316" s="43"/>
      <c r="D316" s="233" t="s">
        <v>158</v>
      </c>
      <c r="E316" s="43"/>
      <c r="F316" s="234" t="s">
        <v>1248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158</v>
      </c>
      <c r="AU316" s="20" t="s">
        <v>80</v>
      </c>
    </row>
    <row r="317" s="2" customFormat="1" ht="24.15" customHeight="1">
      <c r="A317" s="41"/>
      <c r="B317" s="42"/>
      <c r="C317" s="215" t="s">
        <v>560</v>
      </c>
      <c r="D317" s="215" t="s">
        <v>149</v>
      </c>
      <c r="E317" s="216" t="s">
        <v>396</v>
      </c>
      <c r="F317" s="217" t="s">
        <v>397</v>
      </c>
      <c r="G317" s="218" t="s">
        <v>312</v>
      </c>
      <c r="H317" s="267"/>
      <c r="I317" s="220"/>
      <c r="J317" s="221">
        <f>ROUND(I317*H317,2)</f>
        <v>0</v>
      </c>
      <c r="K317" s="217" t="s">
        <v>153</v>
      </c>
      <c r="L317" s="47"/>
      <c r="M317" s="222" t="s">
        <v>19</v>
      </c>
      <c r="N317" s="223" t="s">
        <v>42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242</v>
      </c>
      <c r="AT317" s="226" t="s">
        <v>149</v>
      </c>
      <c r="AU317" s="226" t="s">
        <v>80</v>
      </c>
      <c r="AY317" s="20" t="s">
        <v>146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78</v>
      </c>
      <c r="BK317" s="227">
        <f>ROUND(I317*H317,2)</f>
        <v>0</v>
      </c>
      <c r="BL317" s="20" t="s">
        <v>242</v>
      </c>
      <c r="BM317" s="226" t="s">
        <v>1249</v>
      </c>
    </row>
    <row r="318" s="2" customFormat="1">
      <c r="A318" s="41"/>
      <c r="B318" s="42"/>
      <c r="C318" s="43"/>
      <c r="D318" s="228" t="s">
        <v>156</v>
      </c>
      <c r="E318" s="43"/>
      <c r="F318" s="229" t="s">
        <v>399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156</v>
      </c>
      <c r="AU318" s="20" t="s">
        <v>80</v>
      </c>
    </row>
    <row r="319" s="2" customFormat="1">
      <c r="A319" s="41"/>
      <c r="B319" s="42"/>
      <c r="C319" s="43"/>
      <c r="D319" s="233" t="s">
        <v>158</v>
      </c>
      <c r="E319" s="43"/>
      <c r="F319" s="234" t="s">
        <v>400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158</v>
      </c>
      <c r="AU319" s="20" t="s">
        <v>80</v>
      </c>
    </row>
    <row r="320" s="2" customFormat="1" ht="33" customHeight="1">
      <c r="A320" s="41"/>
      <c r="B320" s="42"/>
      <c r="C320" s="215" t="s">
        <v>566</v>
      </c>
      <c r="D320" s="215" t="s">
        <v>149</v>
      </c>
      <c r="E320" s="216" t="s">
        <v>402</v>
      </c>
      <c r="F320" s="217" t="s">
        <v>403</v>
      </c>
      <c r="G320" s="218" t="s">
        <v>312</v>
      </c>
      <c r="H320" s="267"/>
      <c r="I320" s="220"/>
      <c r="J320" s="221">
        <f>ROUND(I320*H320,2)</f>
        <v>0</v>
      </c>
      <c r="K320" s="217" t="s">
        <v>153</v>
      </c>
      <c r="L320" s="47"/>
      <c r="M320" s="222" t="s">
        <v>19</v>
      </c>
      <c r="N320" s="223" t="s">
        <v>42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242</v>
      </c>
      <c r="AT320" s="226" t="s">
        <v>149</v>
      </c>
      <c r="AU320" s="226" t="s">
        <v>80</v>
      </c>
      <c r="AY320" s="20" t="s">
        <v>146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78</v>
      </c>
      <c r="BK320" s="227">
        <f>ROUND(I320*H320,2)</f>
        <v>0</v>
      </c>
      <c r="BL320" s="20" t="s">
        <v>242</v>
      </c>
      <c r="BM320" s="226" t="s">
        <v>1250</v>
      </c>
    </row>
    <row r="321" s="2" customFormat="1">
      <c r="A321" s="41"/>
      <c r="B321" s="42"/>
      <c r="C321" s="43"/>
      <c r="D321" s="228" t="s">
        <v>156</v>
      </c>
      <c r="E321" s="43"/>
      <c r="F321" s="229" t="s">
        <v>405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156</v>
      </c>
      <c r="AU321" s="20" t="s">
        <v>80</v>
      </c>
    </row>
    <row r="322" s="2" customFormat="1">
      <c r="A322" s="41"/>
      <c r="B322" s="42"/>
      <c r="C322" s="43"/>
      <c r="D322" s="233" t="s">
        <v>158</v>
      </c>
      <c r="E322" s="43"/>
      <c r="F322" s="234" t="s">
        <v>406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158</v>
      </c>
      <c r="AU322" s="20" t="s">
        <v>80</v>
      </c>
    </row>
    <row r="323" s="12" customFormat="1" ht="22.8" customHeight="1">
      <c r="A323" s="12"/>
      <c r="B323" s="199"/>
      <c r="C323" s="200"/>
      <c r="D323" s="201" t="s">
        <v>70</v>
      </c>
      <c r="E323" s="213" t="s">
        <v>407</v>
      </c>
      <c r="F323" s="213" t="s">
        <v>408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SUM(P324:P396)</f>
        <v>0</v>
      </c>
      <c r="Q323" s="207"/>
      <c r="R323" s="208">
        <f>SUM(R324:R396)</f>
        <v>7.5707863</v>
      </c>
      <c r="S323" s="207"/>
      <c r="T323" s="209">
        <f>SUM(T324:T396)</f>
        <v>14.484330299999998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80</v>
      </c>
      <c r="AT323" s="211" t="s">
        <v>70</v>
      </c>
      <c r="AU323" s="211" t="s">
        <v>78</v>
      </c>
      <c r="AY323" s="210" t="s">
        <v>146</v>
      </c>
      <c r="BK323" s="212">
        <f>SUM(BK324:BK396)</f>
        <v>0</v>
      </c>
    </row>
    <row r="324" s="2" customFormat="1" ht="16.5" customHeight="1">
      <c r="A324" s="41"/>
      <c r="B324" s="42"/>
      <c r="C324" s="215" t="s">
        <v>571</v>
      </c>
      <c r="D324" s="215" t="s">
        <v>149</v>
      </c>
      <c r="E324" s="216" t="s">
        <v>410</v>
      </c>
      <c r="F324" s="217" t="s">
        <v>411</v>
      </c>
      <c r="G324" s="218" t="s">
        <v>152</v>
      </c>
      <c r="H324" s="219">
        <v>159.13</v>
      </c>
      <c r="I324" s="220"/>
      <c r="J324" s="221">
        <f>ROUND(I324*H324,2)</f>
        <v>0</v>
      </c>
      <c r="K324" s="217" t="s">
        <v>153</v>
      </c>
      <c r="L324" s="47"/>
      <c r="M324" s="222" t="s">
        <v>19</v>
      </c>
      <c r="N324" s="223" t="s">
        <v>42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242</v>
      </c>
      <c r="AT324" s="226" t="s">
        <v>149</v>
      </c>
      <c r="AU324" s="226" t="s">
        <v>80</v>
      </c>
      <c r="AY324" s="20" t="s">
        <v>146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78</v>
      </c>
      <c r="BK324" s="227">
        <f>ROUND(I324*H324,2)</f>
        <v>0</v>
      </c>
      <c r="BL324" s="20" t="s">
        <v>242</v>
      </c>
      <c r="BM324" s="226" t="s">
        <v>1251</v>
      </c>
    </row>
    <row r="325" s="2" customFormat="1">
      <c r="A325" s="41"/>
      <c r="B325" s="42"/>
      <c r="C325" s="43"/>
      <c r="D325" s="228" t="s">
        <v>156</v>
      </c>
      <c r="E325" s="43"/>
      <c r="F325" s="229" t="s">
        <v>413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156</v>
      </c>
      <c r="AU325" s="20" t="s">
        <v>80</v>
      </c>
    </row>
    <row r="326" s="2" customFormat="1">
      <c r="A326" s="41"/>
      <c r="B326" s="42"/>
      <c r="C326" s="43"/>
      <c r="D326" s="233" t="s">
        <v>158</v>
      </c>
      <c r="E326" s="43"/>
      <c r="F326" s="234" t="s">
        <v>414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158</v>
      </c>
      <c r="AU326" s="20" t="s">
        <v>80</v>
      </c>
    </row>
    <row r="327" s="13" customFormat="1">
      <c r="A327" s="13"/>
      <c r="B327" s="235"/>
      <c r="C327" s="236"/>
      <c r="D327" s="228" t="s">
        <v>160</v>
      </c>
      <c r="E327" s="237" t="s">
        <v>19</v>
      </c>
      <c r="F327" s="238" t="s">
        <v>1234</v>
      </c>
      <c r="G327" s="236"/>
      <c r="H327" s="239">
        <v>91.299999999999997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160</v>
      </c>
      <c r="AU327" s="245" t="s">
        <v>80</v>
      </c>
      <c r="AV327" s="13" t="s">
        <v>80</v>
      </c>
      <c r="AW327" s="13" t="s">
        <v>33</v>
      </c>
      <c r="AX327" s="13" t="s">
        <v>71</v>
      </c>
      <c r="AY327" s="245" t="s">
        <v>146</v>
      </c>
    </row>
    <row r="328" s="13" customFormat="1">
      <c r="A328" s="13"/>
      <c r="B328" s="235"/>
      <c r="C328" s="236"/>
      <c r="D328" s="228" t="s">
        <v>160</v>
      </c>
      <c r="E328" s="237" t="s">
        <v>19</v>
      </c>
      <c r="F328" s="238" t="s">
        <v>1252</v>
      </c>
      <c r="G328" s="236"/>
      <c r="H328" s="239">
        <v>44.07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160</v>
      </c>
      <c r="AU328" s="245" t="s">
        <v>80</v>
      </c>
      <c r="AV328" s="13" t="s">
        <v>80</v>
      </c>
      <c r="AW328" s="13" t="s">
        <v>33</v>
      </c>
      <c r="AX328" s="13" t="s">
        <v>71</v>
      </c>
      <c r="AY328" s="245" t="s">
        <v>146</v>
      </c>
    </row>
    <row r="329" s="13" customFormat="1">
      <c r="A329" s="13"/>
      <c r="B329" s="235"/>
      <c r="C329" s="236"/>
      <c r="D329" s="228" t="s">
        <v>160</v>
      </c>
      <c r="E329" s="237" t="s">
        <v>19</v>
      </c>
      <c r="F329" s="238" t="s">
        <v>1236</v>
      </c>
      <c r="G329" s="236"/>
      <c r="H329" s="239">
        <v>23.760000000000002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160</v>
      </c>
      <c r="AU329" s="245" t="s">
        <v>80</v>
      </c>
      <c r="AV329" s="13" t="s">
        <v>80</v>
      </c>
      <c r="AW329" s="13" t="s">
        <v>33</v>
      </c>
      <c r="AX329" s="13" t="s">
        <v>71</v>
      </c>
      <c r="AY329" s="245" t="s">
        <v>146</v>
      </c>
    </row>
    <row r="330" s="14" customFormat="1">
      <c r="A330" s="14"/>
      <c r="B330" s="246"/>
      <c r="C330" s="247"/>
      <c r="D330" s="228" t="s">
        <v>160</v>
      </c>
      <c r="E330" s="248" t="s">
        <v>19</v>
      </c>
      <c r="F330" s="249" t="s">
        <v>163</v>
      </c>
      <c r="G330" s="247"/>
      <c r="H330" s="250">
        <v>159.13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160</v>
      </c>
      <c r="AU330" s="256" t="s">
        <v>80</v>
      </c>
      <c r="AV330" s="14" t="s">
        <v>154</v>
      </c>
      <c r="AW330" s="14" t="s">
        <v>33</v>
      </c>
      <c r="AX330" s="14" t="s">
        <v>78</v>
      </c>
      <c r="AY330" s="256" t="s">
        <v>146</v>
      </c>
    </row>
    <row r="331" s="2" customFormat="1" ht="16.5" customHeight="1">
      <c r="A331" s="41"/>
      <c r="B331" s="42"/>
      <c r="C331" s="215" t="s">
        <v>577</v>
      </c>
      <c r="D331" s="215" t="s">
        <v>149</v>
      </c>
      <c r="E331" s="216" t="s">
        <v>416</v>
      </c>
      <c r="F331" s="217" t="s">
        <v>417</v>
      </c>
      <c r="G331" s="218" t="s">
        <v>152</v>
      </c>
      <c r="H331" s="219">
        <v>168.709</v>
      </c>
      <c r="I331" s="220"/>
      <c r="J331" s="221">
        <f>ROUND(I331*H331,2)</f>
        <v>0</v>
      </c>
      <c r="K331" s="217" t="s">
        <v>153</v>
      </c>
      <c r="L331" s="47"/>
      <c r="M331" s="222" t="s">
        <v>19</v>
      </c>
      <c r="N331" s="223" t="s">
        <v>42</v>
      </c>
      <c r="O331" s="87"/>
      <c r="P331" s="224">
        <f>O331*H331</f>
        <v>0</v>
      </c>
      <c r="Q331" s="224">
        <v>0.00029999999999999997</v>
      </c>
      <c r="R331" s="224">
        <f>Q331*H331</f>
        <v>0.050612699999999997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242</v>
      </c>
      <c r="AT331" s="226" t="s">
        <v>149</v>
      </c>
      <c r="AU331" s="226" t="s">
        <v>80</v>
      </c>
      <c r="AY331" s="20" t="s">
        <v>146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78</v>
      </c>
      <c r="BK331" s="227">
        <f>ROUND(I331*H331,2)</f>
        <v>0</v>
      </c>
      <c r="BL331" s="20" t="s">
        <v>242</v>
      </c>
      <c r="BM331" s="226" t="s">
        <v>1253</v>
      </c>
    </row>
    <row r="332" s="2" customFormat="1">
      <c r="A332" s="41"/>
      <c r="B332" s="42"/>
      <c r="C332" s="43"/>
      <c r="D332" s="228" t="s">
        <v>156</v>
      </c>
      <c r="E332" s="43"/>
      <c r="F332" s="229" t="s">
        <v>419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156</v>
      </c>
      <c r="AU332" s="20" t="s">
        <v>80</v>
      </c>
    </row>
    <row r="333" s="2" customFormat="1">
      <c r="A333" s="41"/>
      <c r="B333" s="42"/>
      <c r="C333" s="43"/>
      <c r="D333" s="233" t="s">
        <v>158</v>
      </c>
      <c r="E333" s="43"/>
      <c r="F333" s="234" t="s">
        <v>420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80</v>
      </c>
    </row>
    <row r="334" s="13" customFormat="1">
      <c r="A334" s="13"/>
      <c r="B334" s="235"/>
      <c r="C334" s="236"/>
      <c r="D334" s="228" t="s">
        <v>160</v>
      </c>
      <c r="E334" s="237" t="s">
        <v>19</v>
      </c>
      <c r="F334" s="238" t="s">
        <v>1254</v>
      </c>
      <c r="G334" s="236"/>
      <c r="H334" s="239">
        <v>94.099000000000004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160</v>
      </c>
      <c r="AU334" s="245" t="s">
        <v>80</v>
      </c>
      <c r="AV334" s="13" t="s">
        <v>80</v>
      </c>
      <c r="AW334" s="13" t="s">
        <v>33</v>
      </c>
      <c r="AX334" s="13" t="s">
        <v>71</v>
      </c>
      <c r="AY334" s="245" t="s">
        <v>146</v>
      </c>
    </row>
    <row r="335" s="13" customFormat="1">
      <c r="A335" s="13"/>
      <c r="B335" s="235"/>
      <c r="C335" s="236"/>
      <c r="D335" s="228" t="s">
        <v>160</v>
      </c>
      <c r="E335" s="237" t="s">
        <v>19</v>
      </c>
      <c r="F335" s="238" t="s">
        <v>1255</v>
      </c>
      <c r="G335" s="236"/>
      <c r="H335" s="239">
        <v>48.512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160</v>
      </c>
      <c r="AU335" s="245" t="s">
        <v>80</v>
      </c>
      <c r="AV335" s="13" t="s">
        <v>80</v>
      </c>
      <c r="AW335" s="13" t="s">
        <v>33</v>
      </c>
      <c r="AX335" s="13" t="s">
        <v>71</v>
      </c>
      <c r="AY335" s="245" t="s">
        <v>146</v>
      </c>
    </row>
    <row r="336" s="13" customFormat="1">
      <c r="A336" s="13"/>
      <c r="B336" s="235"/>
      <c r="C336" s="236"/>
      <c r="D336" s="228" t="s">
        <v>160</v>
      </c>
      <c r="E336" s="237" t="s">
        <v>19</v>
      </c>
      <c r="F336" s="238" t="s">
        <v>1256</v>
      </c>
      <c r="G336" s="236"/>
      <c r="H336" s="239">
        <v>26.097999999999999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160</v>
      </c>
      <c r="AU336" s="245" t="s">
        <v>80</v>
      </c>
      <c r="AV336" s="13" t="s">
        <v>80</v>
      </c>
      <c r="AW336" s="13" t="s">
        <v>33</v>
      </c>
      <c r="AX336" s="13" t="s">
        <v>71</v>
      </c>
      <c r="AY336" s="245" t="s">
        <v>146</v>
      </c>
    </row>
    <row r="337" s="14" customFormat="1">
      <c r="A337" s="14"/>
      <c r="B337" s="246"/>
      <c r="C337" s="247"/>
      <c r="D337" s="228" t="s">
        <v>160</v>
      </c>
      <c r="E337" s="248" t="s">
        <v>19</v>
      </c>
      <c r="F337" s="249" t="s">
        <v>163</v>
      </c>
      <c r="G337" s="247"/>
      <c r="H337" s="250">
        <v>168.709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160</v>
      </c>
      <c r="AU337" s="256" t="s">
        <v>80</v>
      </c>
      <c r="AV337" s="14" t="s">
        <v>154</v>
      </c>
      <c r="AW337" s="14" t="s">
        <v>33</v>
      </c>
      <c r="AX337" s="14" t="s">
        <v>78</v>
      </c>
      <c r="AY337" s="256" t="s">
        <v>146</v>
      </c>
    </row>
    <row r="338" s="2" customFormat="1" ht="24.15" customHeight="1">
      <c r="A338" s="41"/>
      <c r="B338" s="42"/>
      <c r="C338" s="215" t="s">
        <v>582</v>
      </c>
      <c r="D338" s="215" t="s">
        <v>149</v>
      </c>
      <c r="E338" s="216" t="s">
        <v>422</v>
      </c>
      <c r="F338" s="217" t="s">
        <v>423</v>
      </c>
      <c r="G338" s="218" t="s">
        <v>152</v>
      </c>
      <c r="H338" s="219">
        <v>159.13</v>
      </c>
      <c r="I338" s="220"/>
      <c r="J338" s="221">
        <f>ROUND(I338*H338,2)</f>
        <v>0</v>
      </c>
      <c r="K338" s="217" t="s">
        <v>153</v>
      </c>
      <c r="L338" s="47"/>
      <c r="M338" s="222" t="s">
        <v>19</v>
      </c>
      <c r="N338" s="223" t="s">
        <v>42</v>
      </c>
      <c r="O338" s="87"/>
      <c r="P338" s="224">
        <f>O338*H338</f>
        <v>0</v>
      </c>
      <c r="Q338" s="224">
        <v>0.012</v>
      </c>
      <c r="R338" s="224">
        <f>Q338*H338</f>
        <v>1.9095599999999999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242</v>
      </c>
      <c r="AT338" s="226" t="s">
        <v>149</v>
      </c>
      <c r="AU338" s="226" t="s">
        <v>80</v>
      </c>
      <c r="AY338" s="20" t="s">
        <v>146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78</v>
      </c>
      <c r="BK338" s="227">
        <f>ROUND(I338*H338,2)</f>
        <v>0</v>
      </c>
      <c r="BL338" s="20" t="s">
        <v>242</v>
      </c>
      <c r="BM338" s="226" t="s">
        <v>1257</v>
      </c>
    </row>
    <row r="339" s="2" customFormat="1">
      <c r="A339" s="41"/>
      <c r="B339" s="42"/>
      <c r="C339" s="43"/>
      <c r="D339" s="228" t="s">
        <v>156</v>
      </c>
      <c r="E339" s="43"/>
      <c r="F339" s="229" t="s">
        <v>425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156</v>
      </c>
      <c r="AU339" s="20" t="s">
        <v>80</v>
      </c>
    </row>
    <row r="340" s="2" customFormat="1">
      <c r="A340" s="41"/>
      <c r="B340" s="42"/>
      <c r="C340" s="43"/>
      <c r="D340" s="233" t="s">
        <v>158</v>
      </c>
      <c r="E340" s="43"/>
      <c r="F340" s="234" t="s">
        <v>426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158</v>
      </c>
      <c r="AU340" s="20" t="s">
        <v>80</v>
      </c>
    </row>
    <row r="341" s="13" customFormat="1">
      <c r="A341" s="13"/>
      <c r="B341" s="235"/>
      <c r="C341" s="236"/>
      <c r="D341" s="228" t="s">
        <v>160</v>
      </c>
      <c r="E341" s="237" t="s">
        <v>19</v>
      </c>
      <c r="F341" s="238" t="s">
        <v>1234</v>
      </c>
      <c r="G341" s="236"/>
      <c r="H341" s="239">
        <v>91.299999999999997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160</v>
      </c>
      <c r="AU341" s="245" t="s">
        <v>80</v>
      </c>
      <c r="AV341" s="13" t="s">
        <v>80</v>
      </c>
      <c r="AW341" s="13" t="s">
        <v>33</v>
      </c>
      <c r="AX341" s="13" t="s">
        <v>71</v>
      </c>
      <c r="AY341" s="245" t="s">
        <v>146</v>
      </c>
    </row>
    <row r="342" s="13" customFormat="1">
      <c r="A342" s="13"/>
      <c r="B342" s="235"/>
      <c r="C342" s="236"/>
      <c r="D342" s="228" t="s">
        <v>160</v>
      </c>
      <c r="E342" s="237" t="s">
        <v>19</v>
      </c>
      <c r="F342" s="238" t="s">
        <v>1252</v>
      </c>
      <c r="G342" s="236"/>
      <c r="H342" s="239">
        <v>44.07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160</v>
      </c>
      <c r="AU342" s="245" t="s">
        <v>80</v>
      </c>
      <c r="AV342" s="13" t="s">
        <v>80</v>
      </c>
      <c r="AW342" s="13" t="s">
        <v>33</v>
      </c>
      <c r="AX342" s="13" t="s">
        <v>71</v>
      </c>
      <c r="AY342" s="245" t="s">
        <v>146</v>
      </c>
    </row>
    <row r="343" s="13" customFormat="1">
      <c r="A343" s="13"/>
      <c r="B343" s="235"/>
      <c r="C343" s="236"/>
      <c r="D343" s="228" t="s">
        <v>160</v>
      </c>
      <c r="E343" s="237" t="s">
        <v>19</v>
      </c>
      <c r="F343" s="238" t="s">
        <v>1236</v>
      </c>
      <c r="G343" s="236"/>
      <c r="H343" s="239">
        <v>23.760000000000002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160</v>
      </c>
      <c r="AU343" s="245" t="s">
        <v>80</v>
      </c>
      <c r="AV343" s="13" t="s">
        <v>80</v>
      </c>
      <c r="AW343" s="13" t="s">
        <v>33</v>
      </c>
      <c r="AX343" s="13" t="s">
        <v>71</v>
      </c>
      <c r="AY343" s="245" t="s">
        <v>146</v>
      </c>
    </row>
    <row r="344" s="14" customFormat="1">
      <c r="A344" s="14"/>
      <c r="B344" s="246"/>
      <c r="C344" s="247"/>
      <c r="D344" s="228" t="s">
        <v>160</v>
      </c>
      <c r="E344" s="248" t="s">
        <v>19</v>
      </c>
      <c r="F344" s="249" t="s">
        <v>163</v>
      </c>
      <c r="G344" s="247"/>
      <c r="H344" s="250">
        <v>159.13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160</v>
      </c>
      <c r="AU344" s="256" t="s">
        <v>80</v>
      </c>
      <c r="AV344" s="14" t="s">
        <v>154</v>
      </c>
      <c r="AW344" s="14" t="s">
        <v>33</v>
      </c>
      <c r="AX344" s="14" t="s">
        <v>78</v>
      </c>
      <c r="AY344" s="256" t="s">
        <v>146</v>
      </c>
    </row>
    <row r="345" s="2" customFormat="1" ht="24.15" customHeight="1">
      <c r="A345" s="41"/>
      <c r="B345" s="42"/>
      <c r="C345" s="215" t="s">
        <v>588</v>
      </c>
      <c r="D345" s="215" t="s">
        <v>149</v>
      </c>
      <c r="E345" s="216" t="s">
        <v>1258</v>
      </c>
      <c r="F345" s="217" t="s">
        <v>1259</v>
      </c>
      <c r="G345" s="218" t="s">
        <v>274</v>
      </c>
      <c r="H345" s="219">
        <v>106.43000000000001</v>
      </c>
      <c r="I345" s="220"/>
      <c r="J345" s="221">
        <f>ROUND(I345*H345,2)</f>
        <v>0</v>
      </c>
      <c r="K345" s="217" t="s">
        <v>153</v>
      </c>
      <c r="L345" s="47"/>
      <c r="M345" s="222" t="s">
        <v>19</v>
      </c>
      <c r="N345" s="223" t="s">
        <v>42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0.01174</v>
      </c>
      <c r="T345" s="225">
        <f>S345*H345</f>
        <v>1.2494882000000001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242</v>
      </c>
      <c r="AT345" s="226" t="s">
        <v>149</v>
      </c>
      <c r="AU345" s="226" t="s">
        <v>80</v>
      </c>
      <c r="AY345" s="20" t="s">
        <v>146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78</v>
      </c>
      <c r="BK345" s="227">
        <f>ROUND(I345*H345,2)</f>
        <v>0</v>
      </c>
      <c r="BL345" s="20" t="s">
        <v>242</v>
      </c>
      <c r="BM345" s="226" t="s">
        <v>1260</v>
      </c>
    </row>
    <row r="346" s="2" customFormat="1">
      <c r="A346" s="41"/>
      <c r="B346" s="42"/>
      <c r="C346" s="43"/>
      <c r="D346" s="228" t="s">
        <v>156</v>
      </c>
      <c r="E346" s="43"/>
      <c r="F346" s="229" t="s">
        <v>1259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156</v>
      </c>
      <c r="AU346" s="20" t="s">
        <v>80</v>
      </c>
    </row>
    <row r="347" s="2" customFormat="1">
      <c r="A347" s="41"/>
      <c r="B347" s="42"/>
      <c r="C347" s="43"/>
      <c r="D347" s="233" t="s">
        <v>158</v>
      </c>
      <c r="E347" s="43"/>
      <c r="F347" s="234" t="s">
        <v>1261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158</v>
      </c>
      <c r="AU347" s="20" t="s">
        <v>80</v>
      </c>
    </row>
    <row r="348" s="13" customFormat="1">
      <c r="A348" s="13"/>
      <c r="B348" s="235"/>
      <c r="C348" s="236"/>
      <c r="D348" s="228" t="s">
        <v>160</v>
      </c>
      <c r="E348" s="237" t="s">
        <v>19</v>
      </c>
      <c r="F348" s="238" t="s">
        <v>1262</v>
      </c>
      <c r="G348" s="236"/>
      <c r="H348" s="239">
        <v>31.100000000000001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160</v>
      </c>
      <c r="AU348" s="245" t="s">
        <v>80</v>
      </c>
      <c r="AV348" s="13" t="s">
        <v>80</v>
      </c>
      <c r="AW348" s="13" t="s">
        <v>33</v>
      </c>
      <c r="AX348" s="13" t="s">
        <v>71</v>
      </c>
      <c r="AY348" s="245" t="s">
        <v>146</v>
      </c>
    </row>
    <row r="349" s="13" customFormat="1">
      <c r="A349" s="13"/>
      <c r="B349" s="235"/>
      <c r="C349" s="236"/>
      <c r="D349" s="228" t="s">
        <v>160</v>
      </c>
      <c r="E349" s="237" t="s">
        <v>19</v>
      </c>
      <c r="F349" s="238" t="s">
        <v>1263</v>
      </c>
      <c r="G349" s="236"/>
      <c r="H349" s="239">
        <v>49.350000000000001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160</v>
      </c>
      <c r="AU349" s="245" t="s">
        <v>80</v>
      </c>
      <c r="AV349" s="13" t="s">
        <v>80</v>
      </c>
      <c r="AW349" s="13" t="s">
        <v>33</v>
      </c>
      <c r="AX349" s="13" t="s">
        <v>71</v>
      </c>
      <c r="AY349" s="245" t="s">
        <v>146</v>
      </c>
    </row>
    <row r="350" s="13" customFormat="1">
      <c r="A350" s="13"/>
      <c r="B350" s="235"/>
      <c r="C350" s="236"/>
      <c r="D350" s="228" t="s">
        <v>160</v>
      </c>
      <c r="E350" s="237" t="s">
        <v>19</v>
      </c>
      <c r="F350" s="238" t="s">
        <v>1264</v>
      </c>
      <c r="G350" s="236"/>
      <c r="H350" s="239">
        <v>25.98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160</v>
      </c>
      <c r="AU350" s="245" t="s">
        <v>80</v>
      </c>
      <c r="AV350" s="13" t="s">
        <v>80</v>
      </c>
      <c r="AW350" s="13" t="s">
        <v>33</v>
      </c>
      <c r="AX350" s="13" t="s">
        <v>71</v>
      </c>
      <c r="AY350" s="245" t="s">
        <v>146</v>
      </c>
    </row>
    <row r="351" s="14" customFormat="1">
      <c r="A351" s="14"/>
      <c r="B351" s="246"/>
      <c r="C351" s="247"/>
      <c r="D351" s="228" t="s">
        <v>160</v>
      </c>
      <c r="E351" s="248" t="s">
        <v>19</v>
      </c>
      <c r="F351" s="249" t="s">
        <v>163</v>
      </c>
      <c r="G351" s="247"/>
      <c r="H351" s="250">
        <v>106.43000000000001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160</v>
      </c>
      <c r="AU351" s="256" t="s">
        <v>80</v>
      </c>
      <c r="AV351" s="14" t="s">
        <v>154</v>
      </c>
      <c r="AW351" s="14" t="s">
        <v>33</v>
      </c>
      <c r="AX351" s="14" t="s">
        <v>78</v>
      </c>
      <c r="AY351" s="256" t="s">
        <v>146</v>
      </c>
    </row>
    <row r="352" s="2" customFormat="1" ht="37.8" customHeight="1">
      <c r="A352" s="41"/>
      <c r="B352" s="42"/>
      <c r="C352" s="215" t="s">
        <v>593</v>
      </c>
      <c r="D352" s="215" t="s">
        <v>149</v>
      </c>
      <c r="E352" s="216" t="s">
        <v>1265</v>
      </c>
      <c r="F352" s="217" t="s">
        <v>1266</v>
      </c>
      <c r="G352" s="218" t="s">
        <v>274</v>
      </c>
      <c r="H352" s="219">
        <v>106.43000000000001</v>
      </c>
      <c r="I352" s="220"/>
      <c r="J352" s="221">
        <f>ROUND(I352*H352,2)</f>
        <v>0</v>
      </c>
      <c r="K352" s="217" t="s">
        <v>153</v>
      </c>
      <c r="L352" s="47"/>
      <c r="M352" s="222" t="s">
        <v>19</v>
      </c>
      <c r="N352" s="223" t="s">
        <v>42</v>
      </c>
      <c r="O352" s="87"/>
      <c r="P352" s="224">
        <f>O352*H352</f>
        <v>0</v>
      </c>
      <c r="Q352" s="224">
        <v>0.00042999999999999999</v>
      </c>
      <c r="R352" s="224">
        <f>Q352*H352</f>
        <v>0.045764900000000004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242</v>
      </c>
      <c r="AT352" s="226" t="s">
        <v>149</v>
      </c>
      <c r="AU352" s="226" t="s">
        <v>80</v>
      </c>
      <c r="AY352" s="20" t="s">
        <v>146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78</v>
      </c>
      <c r="BK352" s="227">
        <f>ROUND(I352*H352,2)</f>
        <v>0</v>
      </c>
      <c r="BL352" s="20" t="s">
        <v>242</v>
      </c>
      <c r="BM352" s="226" t="s">
        <v>1267</v>
      </c>
    </row>
    <row r="353" s="2" customFormat="1">
      <c r="A353" s="41"/>
      <c r="B353" s="42"/>
      <c r="C353" s="43"/>
      <c r="D353" s="228" t="s">
        <v>156</v>
      </c>
      <c r="E353" s="43"/>
      <c r="F353" s="229" t="s">
        <v>1268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156</v>
      </c>
      <c r="AU353" s="20" t="s">
        <v>80</v>
      </c>
    </row>
    <row r="354" s="2" customFormat="1">
      <c r="A354" s="41"/>
      <c r="B354" s="42"/>
      <c r="C354" s="43"/>
      <c r="D354" s="233" t="s">
        <v>158</v>
      </c>
      <c r="E354" s="43"/>
      <c r="F354" s="234" t="s">
        <v>1269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158</v>
      </c>
      <c r="AU354" s="20" t="s">
        <v>80</v>
      </c>
    </row>
    <row r="355" s="13" customFormat="1">
      <c r="A355" s="13"/>
      <c r="B355" s="235"/>
      <c r="C355" s="236"/>
      <c r="D355" s="228" t="s">
        <v>160</v>
      </c>
      <c r="E355" s="237" t="s">
        <v>19</v>
      </c>
      <c r="F355" s="238" t="s">
        <v>1262</v>
      </c>
      <c r="G355" s="236"/>
      <c r="H355" s="239">
        <v>31.100000000000001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160</v>
      </c>
      <c r="AU355" s="245" t="s">
        <v>80</v>
      </c>
      <c r="AV355" s="13" t="s">
        <v>80</v>
      </c>
      <c r="AW355" s="13" t="s">
        <v>33</v>
      </c>
      <c r="AX355" s="13" t="s">
        <v>71</v>
      </c>
      <c r="AY355" s="245" t="s">
        <v>146</v>
      </c>
    </row>
    <row r="356" s="13" customFormat="1">
      <c r="A356" s="13"/>
      <c r="B356" s="235"/>
      <c r="C356" s="236"/>
      <c r="D356" s="228" t="s">
        <v>160</v>
      </c>
      <c r="E356" s="237" t="s">
        <v>19</v>
      </c>
      <c r="F356" s="238" t="s">
        <v>1263</v>
      </c>
      <c r="G356" s="236"/>
      <c r="H356" s="239">
        <v>49.350000000000001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160</v>
      </c>
      <c r="AU356" s="245" t="s">
        <v>80</v>
      </c>
      <c r="AV356" s="13" t="s">
        <v>80</v>
      </c>
      <c r="AW356" s="13" t="s">
        <v>33</v>
      </c>
      <c r="AX356" s="13" t="s">
        <v>71</v>
      </c>
      <c r="AY356" s="245" t="s">
        <v>146</v>
      </c>
    </row>
    <row r="357" s="13" customFormat="1">
      <c r="A357" s="13"/>
      <c r="B357" s="235"/>
      <c r="C357" s="236"/>
      <c r="D357" s="228" t="s">
        <v>160</v>
      </c>
      <c r="E357" s="237" t="s">
        <v>19</v>
      </c>
      <c r="F357" s="238" t="s">
        <v>1264</v>
      </c>
      <c r="G357" s="236"/>
      <c r="H357" s="239">
        <v>25.98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160</v>
      </c>
      <c r="AU357" s="245" t="s">
        <v>80</v>
      </c>
      <c r="AV357" s="13" t="s">
        <v>80</v>
      </c>
      <c r="AW357" s="13" t="s">
        <v>33</v>
      </c>
      <c r="AX357" s="13" t="s">
        <v>71</v>
      </c>
      <c r="AY357" s="245" t="s">
        <v>146</v>
      </c>
    </row>
    <row r="358" s="14" customFormat="1">
      <c r="A358" s="14"/>
      <c r="B358" s="246"/>
      <c r="C358" s="247"/>
      <c r="D358" s="228" t="s">
        <v>160</v>
      </c>
      <c r="E358" s="248" t="s">
        <v>19</v>
      </c>
      <c r="F358" s="249" t="s">
        <v>163</v>
      </c>
      <c r="G358" s="247"/>
      <c r="H358" s="250">
        <v>106.43000000000001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160</v>
      </c>
      <c r="AU358" s="256" t="s">
        <v>80</v>
      </c>
      <c r="AV358" s="14" t="s">
        <v>154</v>
      </c>
      <c r="AW358" s="14" t="s">
        <v>33</v>
      </c>
      <c r="AX358" s="14" t="s">
        <v>78</v>
      </c>
      <c r="AY358" s="256" t="s">
        <v>146</v>
      </c>
    </row>
    <row r="359" s="2" customFormat="1" ht="24.15" customHeight="1">
      <c r="A359" s="41"/>
      <c r="B359" s="42"/>
      <c r="C359" s="257" t="s">
        <v>599</v>
      </c>
      <c r="D359" s="257" t="s">
        <v>247</v>
      </c>
      <c r="E359" s="258" t="s">
        <v>1270</v>
      </c>
      <c r="F359" s="259" t="s">
        <v>1271</v>
      </c>
      <c r="G359" s="260" t="s">
        <v>274</v>
      </c>
      <c r="H359" s="261">
        <v>122.395</v>
      </c>
      <c r="I359" s="262"/>
      <c r="J359" s="263">
        <f>ROUND(I359*H359,2)</f>
        <v>0</v>
      </c>
      <c r="K359" s="259" t="s">
        <v>153</v>
      </c>
      <c r="L359" s="264"/>
      <c r="M359" s="265" t="s">
        <v>19</v>
      </c>
      <c r="N359" s="266" t="s">
        <v>42</v>
      </c>
      <c r="O359" s="87"/>
      <c r="P359" s="224">
        <f>O359*H359</f>
        <v>0</v>
      </c>
      <c r="Q359" s="224">
        <v>0.00198</v>
      </c>
      <c r="R359" s="224">
        <f>Q359*H359</f>
        <v>0.24234209999999998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250</v>
      </c>
      <c r="AT359" s="226" t="s">
        <v>247</v>
      </c>
      <c r="AU359" s="226" t="s">
        <v>80</v>
      </c>
      <c r="AY359" s="20" t="s">
        <v>146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78</v>
      </c>
      <c r="BK359" s="227">
        <f>ROUND(I359*H359,2)</f>
        <v>0</v>
      </c>
      <c r="BL359" s="20" t="s">
        <v>242</v>
      </c>
      <c r="BM359" s="226" t="s">
        <v>1272</v>
      </c>
    </row>
    <row r="360" s="2" customFormat="1">
      <c r="A360" s="41"/>
      <c r="B360" s="42"/>
      <c r="C360" s="43"/>
      <c r="D360" s="228" t="s">
        <v>156</v>
      </c>
      <c r="E360" s="43"/>
      <c r="F360" s="229" t="s">
        <v>1271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156</v>
      </c>
      <c r="AU360" s="20" t="s">
        <v>80</v>
      </c>
    </row>
    <row r="361" s="13" customFormat="1">
      <c r="A361" s="13"/>
      <c r="B361" s="235"/>
      <c r="C361" s="236"/>
      <c r="D361" s="228" t="s">
        <v>160</v>
      </c>
      <c r="E361" s="237" t="s">
        <v>19</v>
      </c>
      <c r="F361" s="238" t="s">
        <v>1273</v>
      </c>
      <c r="G361" s="236"/>
      <c r="H361" s="239">
        <v>106.43000000000001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160</v>
      </c>
      <c r="AU361" s="245" t="s">
        <v>80</v>
      </c>
      <c r="AV361" s="13" t="s">
        <v>80</v>
      </c>
      <c r="AW361" s="13" t="s">
        <v>33</v>
      </c>
      <c r="AX361" s="13" t="s">
        <v>78</v>
      </c>
      <c r="AY361" s="245" t="s">
        <v>146</v>
      </c>
    </row>
    <row r="362" s="13" customFormat="1">
      <c r="A362" s="13"/>
      <c r="B362" s="235"/>
      <c r="C362" s="236"/>
      <c r="D362" s="228" t="s">
        <v>160</v>
      </c>
      <c r="E362" s="236"/>
      <c r="F362" s="238" t="s">
        <v>1274</v>
      </c>
      <c r="G362" s="236"/>
      <c r="H362" s="239">
        <v>122.395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160</v>
      </c>
      <c r="AU362" s="245" t="s">
        <v>80</v>
      </c>
      <c r="AV362" s="13" t="s">
        <v>80</v>
      </c>
      <c r="AW362" s="13" t="s">
        <v>4</v>
      </c>
      <c r="AX362" s="13" t="s">
        <v>78</v>
      </c>
      <c r="AY362" s="245" t="s">
        <v>146</v>
      </c>
    </row>
    <row r="363" s="2" customFormat="1" ht="24.15" customHeight="1">
      <c r="A363" s="41"/>
      <c r="B363" s="42"/>
      <c r="C363" s="215" t="s">
        <v>607</v>
      </c>
      <c r="D363" s="215" t="s">
        <v>149</v>
      </c>
      <c r="E363" s="216" t="s">
        <v>428</v>
      </c>
      <c r="F363" s="217" t="s">
        <v>429</v>
      </c>
      <c r="G363" s="218" t="s">
        <v>152</v>
      </c>
      <c r="H363" s="219">
        <v>159.13</v>
      </c>
      <c r="I363" s="220"/>
      <c r="J363" s="221">
        <f>ROUND(I363*H363,2)</f>
        <v>0</v>
      </c>
      <c r="K363" s="217" t="s">
        <v>153</v>
      </c>
      <c r="L363" s="47"/>
      <c r="M363" s="222" t="s">
        <v>19</v>
      </c>
      <c r="N363" s="223" t="s">
        <v>42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0.083169999999999994</v>
      </c>
      <c r="T363" s="225">
        <f>S363*H363</f>
        <v>13.234842099999998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242</v>
      </c>
      <c r="AT363" s="226" t="s">
        <v>149</v>
      </c>
      <c r="AU363" s="226" t="s">
        <v>80</v>
      </c>
      <c r="AY363" s="20" t="s">
        <v>146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78</v>
      </c>
      <c r="BK363" s="227">
        <f>ROUND(I363*H363,2)</f>
        <v>0</v>
      </c>
      <c r="BL363" s="20" t="s">
        <v>242</v>
      </c>
      <c r="BM363" s="226" t="s">
        <v>1275</v>
      </c>
    </row>
    <row r="364" s="2" customFormat="1">
      <c r="A364" s="41"/>
      <c r="B364" s="42"/>
      <c r="C364" s="43"/>
      <c r="D364" s="228" t="s">
        <v>156</v>
      </c>
      <c r="E364" s="43"/>
      <c r="F364" s="229" t="s">
        <v>429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156</v>
      </c>
      <c r="AU364" s="20" t="s">
        <v>80</v>
      </c>
    </row>
    <row r="365" s="2" customFormat="1">
      <c r="A365" s="41"/>
      <c r="B365" s="42"/>
      <c r="C365" s="43"/>
      <c r="D365" s="233" t="s">
        <v>158</v>
      </c>
      <c r="E365" s="43"/>
      <c r="F365" s="234" t="s">
        <v>431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158</v>
      </c>
      <c r="AU365" s="20" t="s">
        <v>80</v>
      </c>
    </row>
    <row r="366" s="13" customFormat="1">
      <c r="A366" s="13"/>
      <c r="B366" s="235"/>
      <c r="C366" s="236"/>
      <c r="D366" s="228" t="s">
        <v>160</v>
      </c>
      <c r="E366" s="237" t="s">
        <v>19</v>
      </c>
      <c r="F366" s="238" t="s">
        <v>1234</v>
      </c>
      <c r="G366" s="236"/>
      <c r="H366" s="239">
        <v>91.299999999999997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160</v>
      </c>
      <c r="AU366" s="245" t="s">
        <v>80</v>
      </c>
      <c r="AV366" s="13" t="s">
        <v>80</v>
      </c>
      <c r="AW366" s="13" t="s">
        <v>33</v>
      </c>
      <c r="AX366" s="13" t="s">
        <v>71</v>
      </c>
      <c r="AY366" s="245" t="s">
        <v>146</v>
      </c>
    </row>
    <row r="367" s="13" customFormat="1">
      <c r="A367" s="13"/>
      <c r="B367" s="235"/>
      <c r="C367" s="236"/>
      <c r="D367" s="228" t="s">
        <v>160</v>
      </c>
      <c r="E367" s="237" t="s">
        <v>19</v>
      </c>
      <c r="F367" s="238" t="s">
        <v>1252</v>
      </c>
      <c r="G367" s="236"/>
      <c r="H367" s="239">
        <v>44.07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160</v>
      </c>
      <c r="AU367" s="245" t="s">
        <v>80</v>
      </c>
      <c r="AV367" s="13" t="s">
        <v>80</v>
      </c>
      <c r="AW367" s="13" t="s">
        <v>33</v>
      </c>
      <c r="AX367" s="13" t="s">
        <v>71</v>
      </c>
      <c r="AY367" s="245" t="s">
        <v>146</v>
      </c>
    </row>
    <row r="368" s="13" customFormat="1">
      <c r="A368" s="13"/>
      <c r="B368" s="235"/>
      <c r="C368" s="236"/>
      <c r="D368" s="228" t="s">
        <v>160</v>
      </c>
      <c r="E368" s="237" t="s">
        <v>19</v>
      </c>
      <c r="F368" s="238" t="s">
        <v>1236</v>
      </c>
      <c r="G368" s="236"/>
      <c r="H368" s="239">
        <v>23.760000000000002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160</v>
      </c>
      <c r="AU368" s="245" t="s">
        <v>80</v>
      </c>
      <c r="AV368" s="13" t="s">
        <v>80</v>
      </c>
      <c r="AW368" s="13" t="s">
        <v>33</v>
      </c>
      <c r="AX368" s="13" t="s">
        <v>71</v>
      </c>
      <c r="AY368" s="245" t="s">
        <v>146</v>
      </c>
    </row>
    <row r="369" s="14" customFormat="1">
      <c r="A369" s="14"/>
      <c r="B369" s="246"/>
      <c r="C369" s="247"/>
      <c r="D369" s="228" t="s">
        <v>160</v>
      </c>
      <c r="E369" s="248" t="s">
        <v>19</v>
      </c>
      <c r="F369" s="249" t="s">
        <v>163</v>
      </c>
      <c r="G369" s="247"/>
      <c r="H369" s="250">
        <v>159.13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160</v>
      </c>
      <c r="AU369" s="256" t="s">
        <v>80</v>
      </c>
      <c r="AV369" s="14" t="s">
        <v>154</v>
      </c>
      <c r="AW369" s="14" t="s">
        <v>33</v>
      </c>
      <c r="AX369" s="14" t="s">
        <v>78</v>
      </c>
      <c r="AY369" s="256" t="s">
        <v>146</v>
      </c>
    </row>
    <row r="370" s="2" customFormat="1" ht="37.8" customHeight="1">
      <c r="A370" s="41"/>
      <c r="B370" s="42"/>
      <c r="C370" s="215" t="s">
        <v>617</v>
      </c>
      <c r="D370" s="215" t="s">
        <v>149</v>
      </c>
      <c r="E370" s="216" t="s">
        <v>433</v>
      </c>
      <c r="F370" s="217" t="s">
        <v>434</v>
      </c>
      <c r="G370" s="218" t="s">
        <v>152</v>
      </c>
      <c r="H370" s="219">
        <v>159.13</v>
      </c>
      <c r="I370" s="220"/>
      <c r="J370" s="221">
        <f>ROUND(I370*H370,2)</f>
        <v>0</v>
      </c>
      <c r="K370" s="217" t="s">
        <v>153</v>
      </c>
      <c r="L370" s="47"/>
      <c r="M370" s="222" t="s">
        <v>19</v>
      </c>
      <c r="N370" s="223" t="s">
        <v>42</v>
      </c>
      <c r="O370" s="87"/>
      <c r="P370" s="224">
        <f>O370*H370</f>
        <v>0</v>
      </c>
      <c r="Q370" s="224">
        <v>0.0091299999999999992</v>
      </c>
      <c r="R370" s="224">
        <f>Q370*H370</f>
        <v>1.4528568999999998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242</v>
      </c>
      <c r="AT370" s="226" t="s">
        <v>149</v>
      </c>
      <c r="AU370" s="226" t="s">
        <v>80</v>
      </c>
      <c r="AY370" s="20" t="s">
        <v>146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78</v>
      </c>
      <c r="BK370" s="227">
        <f>ROUND(I370*H370,2)</f>
        <v>0</v>
      </c>
      <c r="BL370" s="20" t="s">
        <v>242</v>
      </c>
      <c r="BM370" s="226" t="s">
        <v>1276</v>
      </c>
    </row>
    <row r="371" s="2" customFormat="1">
      <c r="A371" s="41"/>
      <c r="B371" s="42"/>
      <c r="C371" s="43"/>
      <c r="D371" s="228" t="s">
        <v>156</v>
      </c>
      <c r="E371" s="43"/>
      <c r="F371" s="229" t="s">
        <v>436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156</v>
      </c>
      <c r="AU371" s="20" t="s">
        <v>80</v>
      </c>
    </row>
    <row r="372" s="2" customFormat="1">
      <c r="A372" s="41"/>
      <c r="B372" s="42"/>
      <c r="C372" s="43"/>
      <c r="D372" s="233" t="s">
        <v>158</v>
      </c>
      <c r="E372" s="43"/>
      <c r="F372" s="234" t="s">
        <v>437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158</v>
      </c>
      <c r="AU372" s="20" t="s">
        <v>80</v>
      </c>
    </row>
    <row r="373" s="13" customFormat="1">
      <c r="A373" s="13"/>
      <c r="B373" s="235"/>
      <c r="C373" s="236"/>
      <c r="D373" s="228" t="s">
        <v>160</v>
      </c>
      <c r="E373" s="237" t="s">
        <v>19</v>
      </c>
      <c r="F373" s="238" t="s">
        <v>1234</v>
      </c>
      <c r="G373" s="236"/>
      <c r="H373" s="239">
        <v>91.299999999999997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160</v>
      </c>
      <c r="AU373" s="245" t="s">
        <v>80</v>
      </c>
      <c r="AV373" s="13" t="s">
        <v>80</v>
      </c>
      <c r="AW373" s="13" t="s">
        <v>33</v>
      </c>
      <c r="AX373" s="13" t="s">
        <v>71</v>
      </c>
      <c r="AY373" s="245" t="s">
        <v>146</v>
      </c>
    </row>
    <row r="374" s="13" customFormat="1">
      <c r="A374" s="13"/>
      <c r="B374" s="235"/>
      <c r="C374" s="236"/>
      <c r="D374" s="228" t="s">
        <v>160</v>
      </c>
      <c r="E374" s="237" t="s">
        <v>19</v>
      </c>
      <c r="F374" s="238" t="s">
        <v>1252</v>
      </c>
      <c r="G374" s="236"/>
      <c r="H374" s="239">
        <v>44.07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160</v>
      </c>
      <c r="AU374" s="245" t="s">
        <v>80</v>
      </c>
      <c r="AV374" s="13" t="s">
        <v>80</v>
      </c>
      <c r="AW374" s="13" t="s">
        <v>33</v>
      </c>
      <c r="AX374" s="13" t="s">
        <v>71</v>
      </c>
      <c r="AY374" s="245" t="s">
        <v>146</v>
      </c>
    </row>
    <row r="375" s="13" customFormat="1">
      <c r="A375" s="13"/>
      <c r="B375" s="235"/>
      <c r="C375" s="236"/>
      <c r="D375" s="228" t="s">
        <v>160</v>
      </c>
      <c r="E375" s="237" t="s">
        <v>19</v>
      </c>
      <c r="F375" s="238" t="s">
        <v>1236</v>
      </c>
      <c r="G375" s="236"/>
      <c r="H375" s="239">
        <v>23.760000000000002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160</v>
      </c>
      <c r="AU375" s="245" t="s">
        <v>80</v>
      </c>
      <c r="AV375" s="13" t="s">
        <v>80</v>
      </c>
      <c r="AW375" s="13" t="s">
        <v>33</v>
      </c>
      <c r="AX375" s="13" t="s">
        <v>71</v>
      </c>
      <c r="AY375" s="245" t="s">
        <v>146</v>
      </c>
    </row>
    <row r="376" s="14" customFormat="1">
      <c r="A376" s="14"/>
      <c r="B376" s="246"/>
      <c r="C376" s="247"/>
      <c r="D376" s="228" t="s">
        <v>160</v>
      </c>
      <c r="E376" s="248" t="s">
        <v>19</v>
      </c>
      <c r="F376" s="249" t="s">
        <v>163</v>
      </c>
      <c r="G376" s="247"/>
      <c r="H376" s="250">
        <v>159.13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160</v>
      </c>
      <c r="AU376" s="256" t="s">
        <v>80</v>
      </c>
      <c r="AV376" s="14" t="s">
        <v>154</v>
      </c>
      <c r="AW376" s="14" t="s">
        <v>33</v>
      </c>
      <c r="AX376" s="14" t="s">
        <v>78</v>
      </c>
      <c r="AY376" s="256" t="s">
        <v>146</v>
      </c>
    </row>
    <row r="377" s="2" customFormat="1" ht="33" customHeight="1">
      <c r="A377" s="41"/>
      <c r="B377" s="42"/>
      <c r="C377" s="257" t="s">
        <v>624</v>
      </c>
      <c r="D377" s="257" t="s">
        <v>247</v>
      </c>
      <c r="E377" s="258" t="s">
        <v>439</v>
      </c>
      <c r="F377" s="259" t="s">
        <v>440</v>
      </c>
      <c r="G377" s="260" t="s">
        <v>152</v>
      </c>
      <c r="H377" s="261">
        <v>175.04300000000001</v>
      </c>
      <c r="I377" s="262"/>
      <c r="J377" s="263">
        <f>ROUND(I377*H377,2)</f>
        <v>0</v>
      </c>
      <c r="K377" s="259" t="s">
        <v>153</v>
      </c>
      <c r="L377" s="264"/>
      <c r="M377" s="265" t="s">
        <v>19</v>
      </c>
      <c r="N377" s="266" t="s">
        <v>42</v>
      </c>
      <c r="O377" s="87"/>
      <c r="P377" s="224">
        <f>O377*H377</f>
        <v>0</v>
      </c>
      <c r="Q377" s="224">
        <v>0.021999999999999999</v>
      </c>
      <c r="R377" s="224">
        <f>Q377*H377</f>
        <v>3.850946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250</v>
      </c>
      <c r="AT377" s="226" t="s">
        <v>247</v>
      </c>
      <c r="AU377" s="226" t="s">
        <v>80</v>
      </c>
      <c r="AY377" s="20" t="s">
        <v>146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78</v>
      </c>
      <c r="BK377" s="227">
        <f>ROUND(I377*H377,2)</f>
        <v>0</v>
      </c>
      <c r="BL377" s="20" t="s">
        <v>242</v>
      </c>
      <c r="BM377" s="226" t="s">
        <v>1277</v>
      </c>
    </row>
    <row r="378" s="2" customFormat="1">
      <c r="A378" s="41"/>
      <c r="B378" s="42"/>
      <c r="C378" s="43"/>
      <c r="D378" s="228" t="s">
        <v>156</v>
      </c>
      <c r="E378" s="43"/>
      <c r="F378" s="229" t="s">
        <v>440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156</v>
      </c>
      <c r="AU378" s="20" t="s">
        <v>80</v>
      </c>
    </row>
    <row r="379" s="13" customFormat="1">
      <c r="A379" s="13"/>
      <c r="B379" s="235"/>
      <c r="C379" s="236"/>
      <c r="D379" s="228" t="s">
        <v>160</v>
      </c>
      <c r="E379" s="237" t="s">
        <v>19</v>
      </c>
      <c r="F379" s="238" t="s">
        <v>1278</v>
      </c>
      <c r="G379" s="236"/>
      <c r="H379" s="239">
        <v>159.13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160</v>
      </c>
      <c r="AU379" s="245" t="s">
        <v>80</v>
      </c>
      <c r="AV379" s="13" t="s">
        <v>80</v>
      </c>
      <c r="AW379" s="13" t="s">
        <v>33</v>
      </c>
      <c r="AX379" s="13" t="s">
        <v>78</v>
      </c>
      <c r="AY379" s="245" t="s">
        <v>146</v>
      </c>
    </row>
    <row r="380" s="13" customFormat="1">
      <c r="A380" s="13"/>
      <c r="B380" s="235"/>
      <c r="C380" s="236"/>
      <c r="D380" s="228" t="s">
        <v>160</v>
      </c>
      <c r="E380" s="236"/>
      <c r="F380" s="238" t="s">
        <v>1279</v>
      </c>
      <c r="G380" s="236"/>
      <c r="H380" s="239">
        <v>175.04300000000001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160</v>
      </c>
      <c r="AU380" s="245" t="s">
        <v>80</v>
      </c>
      <c r="AV380" s="13" t="s">
        <v>80</v>
      </c>
      <c r="AW380" s="13" t="s">
        <v>4</v>
      </c>
      <c r="AX380" s="13" t="s">
        <v>78</v>
      </c>
      <c r="AY380" s="245" t="s">
        <v>146</v>
      </c>
    </row>
    <row r="381" s="2" customFormat="1" ht="16.5" customHeight="1">
      <c r="A381" s="41"/>
      <c r="B381" s="42"/>
      <c r="C381" s="215" t="s">
        <v>1280</v>
      </c>
      <c r="D381" s="215" t="s">
        <v>149</v>
      </c>
      <c r="E381" s="216" t="s">
        <v>445</v>
      </c>
      <c r="F381" s="217" t="s">
        <v>446</v>
      </c>
      <c r="G381" s="218" t="s">
        <v>274</v>
      </c>
      <c r="H381" s="219">
        <v>113.93000000000001</v>
      </c>
      <c r="I381" s="220"/>
      <c r="J381" s="221">
        <f>ROUND(I381*H381,2)</f>
        <v>0</v>
      </c>
      <c r="K381" s="217" t="s">
        <v>153</v>
      </c>
      <c r="L381" s="47"/>
      <c r="M381" s="222" t="s">
        <v>19</v>
      </c>
      <c r="N381" s="223" t="s">
        <v>42</v>
      </c>
      <c r="O381" s="87"/>
      <c r="P381" s="224">
        <f>O381*H381</f>
        <v>0</v>
      </c>
      <c r="Q381" s="224">
        <v>9.0000000000000006E-05</v>
      </c>
      <c r="R381" s="224">
        <f>Q381*H381</f>
        <v>0.010253700000000001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242</v>
      </c>
      <c r="AT381" s="226" t="s">
        <v>149</v>
      </c>
      <c r="AU381" s="226" t="s">
        <v>80</v>
      </c>
      <c r="AY381" s="20" t="s">
        <v>146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78</v>
      </c>
      <c r="BK381" s="227">
        <f>ROUND(I381*H381,2)</f>
        <v>0</v>
      </c>
      <c r="BL381" s="20" t="s">
        <v>242</v>
      </c>
      <c r="BM381" s="226" t="s">
        <v>1281</v>
      </c>
    </row>
    <row r="382" s="2" customFormat="1">
      <c r="A382" s="41"/>
      <c r="B382" s="42"/>
      <c r="C382" s="43"/>
      <c r="D382" s="228" t="s">
        <v>156</v>
      </c>
      <c r="E382" s="43"/>
      <c r="F382" s="229" t="s">
        <v>448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156</v>
      </c>
      <c r="AU382" s="20" t="s">
        <v>80</v>
      </c>
    </row>
    <row r="383" s="2" customFormat="1">
      <c r="A383" s="41"/>
      <c r="B383" s="42"/>
      <c r="C383" s="43"/>
      <c r="D383" s="233" t="s">
        <v>158</v>
      </c>
      <c r="E383" s="43"/>
      <c r="F383" s="234" t="s">
        <v>449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158</v>
      </c>
      <c r="AU383" s="20" t="s">
        <v>80</v>
      </c>
    </row>
    <row r="384" s="13" customFormat="1">
      <c r="A384" s="13"/>
      <c r="B384" s="235"/>
      <c r="C384" s="236"/>
      <c r="D384" s="228" t="s">
        <v>160</v>
      </c>
      <c r="E384" s="237" t="s">
        <v>19</v>
      </c>
      <c r="F384" s="238" t="s">
        <v>1282</v>
      </c>
      <c r="G384" s="236"/>
      <c r="H384" s="239">
        <v>38.600000000000001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160</v>
      </c>
      <c r="AU384" s="245" t="s">
        <v>80</v>
      </c>
      <c r="AV384" s="13" t="s">
        <v>80</v>
      </c>
      <c r="AW384" s="13" t="s">
        <v>33</v>
      </c>
      <c r="AX384" s="13" t="s">
        <v>71</v>
      </c>
      <c r="AY384" s="245" t="s">
        <v>146</v>
      </c>
    </row>
    <row r="385" s="13" customFormat="1">
      <c r="A385" s="13"/>
      <c r="B385" s="235"/>
      <c r="C385" s="236"/>
      <c r="D385" s="228" t="s">
        <v>160</v>
      </c>
      <c r="E385" s="237" t="s">
        <v>19</v>
      </c>
      <c r="F385" s="238" t="s">
        <v>1263</v>
      </c>
      <c r="G385" s="236"/>
      <c r="H385" s="239">
        <v>49.350000000000001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160</v>
      </c>
      <c r="AU385" s="245" t="s">
        <v>80</v>
      </c>
      <c r="AV385" s="13" t="s">
        <v>80</v>
      </c>
      <c r="AW385" s="13" t="s">
        <v>33</v>
      </c>
      <c r="AX385" s="13" t="s">
        <v>71</v>
      </c>
      <c r="AY385" s="245" t="s">
        <v>146</v>
      </c>
    </row>
    <row r="386" s="13" customFormat="1">
      <c r="A386" s="13"/>
      <c r="B386" s="235"/>
      <c r="C386" s="236"/>
      <c r="D386" s="228" t="s">
        <v>160</v>
      </c>
      <c r="E386" s="237" t="s">
        <v>19</v>
      </c>
      <c r="F386" s="238" t="s">
        <v>1264</v>
      </c>
      <c r="G386" s="236"/>
      <c r="H386" s="239">
        <v>25.98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160</v>
      </c>
      <c r="AU386" s="245" t="s">
        <v>80</v>
      </c>
      <c r="AV386" s="13" t="s">
        <v>80</v>
      </c>
      <c r="AW386" s="13" t="s">
        <v>33</v>
      </c>
      <c r="AX386" s="13" t="s">
        <v>71</v>
      </c>
      <c r="AY386" s="245" t="s">
        <v>146</v>
      </c>
    </row>
    <row r="387" s="14" customFormat="1">
      <c r="A387" s="14"/>
      <c r="B387" s="246"/>
      <c r="C387" s="247"/>
      <c r="D387" s="228" t="s">
        <v>160</v>
      </c>
      <c r="E387" s="248" t="s">
        <v>19</v>
      </c>
      <c r="F387" s="249" t="s">
        <v>163</v>
      </c>
      <c r="G387" s="247"/>
      <c r="H387" s="250">
        <v>113.93000000000001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160</v>
      </c>
      <c r="AU387" s="256" t="s">
        <v>80</v>
      </c>
      <c r="AV387" s="14" t="s">
        <v>154</v>
      </c>
      <c r="AW387" s="14" t="s">
        <v>33</v>
      </c>
      <c r="AX387" s="14" t="s">
        <v>78</v>
      </c>
      <c r="AY387" s="256" t="s">
        <v>146</v>
      </c>
    </row>
    <row r="388" s="2" customFormat="1" ht="24.15" customHeight="1">
      <c r="A388" s="41"/>
      <c r="B388" s="42"/>
      <c r="C388" s="215" t="s">
        <v>1283</v>
      </c>
      <c r="D388" s="215" t="s">
        <v>149</v>
      </c>
      <c r="E388" s="216" t="s">
        <v>452</v>
      </c>
      <c r="F388" s="217" t="s">
        <v>453</v>
      </c>
      <c r="G388" s="218" t="s">
        <v>152</v>
      </c>
      <c r="H388" s="219">
        <v>169</v>
      </c>
      <c r="I388" s="220"/>
      <c r="J388" s="221">
        <f>ROUND(I388*H388,2)</f>
        <v>0</v>
      </c>
      <c r="K388" s="217" t="s">
        <v>153</v>
      </c>
      <c r="L388" s="47"/>
      <c r="M388" s="222" t="s">
        <v>19</v>
      </c>
      <c r="N388" s="223" t="s">
        <v>42</v>
      </c>
      <c r="O388" s="87"/>
      <c r="P388" s="224">
        <f>O388*H388</f>
        <v>0</v>
      </c>
      <c r="Q388" s="224">
        <v>5.0000000000000002E-05</v>
      </c>
      <c r="R388" s="224">
        <f>Q388*H388</f>
        <v>0.0084500000000000009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242</v>
      </c>
      <c r="AT388" s="226" t="s">
        <v>149</v>
      </c>
      <c r="AU388" s="226" t="s">
        <v>80</v>
      </c>
      <c r="AY388" s="20" t="s">
        <v>146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78</v>
      </c>
      <c r="BK388" s="227">
        <f>ROUND(I388*H388,2)</f>
        <v>0</v>
      </c>
      <c r="BL388" s="20" t="s">
        <v>242</v>
      </c>
      <c r="BM388" s="226" t="s">
        <v>1284</v>
      </c>
    </row>
    <row r="389" s="2" customFormat="1">
      <c r="A389" s="41"/>
      <c r="B389" s="42"/>
      <c r="C389" s="43"/>
      <c r="D389" s="228" t="s">
        <v>156</v>
      </c>
      <c r="E389" s="43"/>
      <c r="F389" s="229" t="s">
        <v>455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156</v>
      </c>
      <c r="AU389" s="20" t="s">
        <v>80</v>
      </c>
    </row>
    <row r="390" s="2" customFormat="1">
      <c r="A390" s="41"/>
      <c r="B390" s="42"/>
      <c r="C390" s="43"/>
      <c r="D390" s="233" t="s">
        <v>158</v>
      </c>
      <c r="E390" s="43"/>
      <c r="F390" s="234" t="s">
        <v>456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158</v>
      </c>
      <c r="AU390" s="20" t="s">
        <v>80</v>
      </c>
    </row>
    <row r="391" s="2" customFormat="1" ht="24.15" customHeight="1">
      <c r="A391" s="41"/>
      <c r="B391" s="42"/>
      <c r="C391" s="215" t="s">
        <v>1285</v>
      </c>
      <c r="D391" s="215" t="s">
        <v>149</v>
      </c>
      <c r="E391" s="216" t="s">
        <v>458</v>
      </c>
      <c r="F391" s="217" t="s">
        <v>459</v>
      </c>
      <c r="G391" s="218" t="s">
        <v>312</v>
      </c>
      <c r="H391" s="267"/>
      <c r="I391" s="220"/>
      <c r="J391" s="221">
        <f>ROUND(I391*H391,2)</f>
        <v>0</v>
      </c>
      <c r="K391" s="217" t="s">
        <v>153</v>
      </c>
      <c r="L391" s="47"/>
      <c r="M391" s="222" t="s">
        <v>19</v>
      </c>
      <c r="N391" s="223" t="s">
        <v>42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242</v>
      </c>
      <c r="AT391" s="226" t="s">
        <v>149</v>
      </c>
      <c r="AU391" s="226" t="s">
        <v>80</v>
      </c>
      <c r="AY391" s="20" t="s">
        <v>146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78</v>
      </c>
      <c r="BK391" s="227">
        <f>ROUND(I391*H391,2)</f>
        <v>0</v>
      </c>
      <c r="BL391" s="20" t="s">
        <v>242</v>
      </c>
      <c r="BM391" s="226" t="s">
        <v>1286</v>
      </c>
    </row>
    <row r="392" s="2" customFormat="1">
      <c r="A392" s="41"/>
      <c r="B392" s="42"/>
      <c r="C392" s="43"/>
      <c r="D392" s="228" t="s">
        <v>156</v>
      </c>
      <c r="E392" s="43"/>
      <c r="F392" s="229" t="s">
        <v>461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156</v>
      </c>
      <c r="AU392" s="20" t="s">
        <v>80</v>
      </c>
    </row>
    <row r="393" s="2" customFormat="1">
      <c r="A393" s="41"/>
      <c r="B393" s="42"/>
      <c r="C393" s="43"/>
      <c r="D393" s="233" t="s">
        <v>158</v>
      </c>
      <c r="E393" s="43"/>
      <c r="F393" s="234" t="s">
        <v>462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158</v>
      </c>
      <c r="AU393" s="20" t="s">
        <v>80</v>
      </c>
    </row>
    <row r="394" s="2" customFormat="1" ht="33" customHeight="1">
      <c r="A394" s="41"/>
      <c r="B394" s="42"/>
      <c r="C394" s="215" t="s">
        <v>1287</v>
      </c>
      <c r="D394" s="215" t="s">
        <v>149</v>
      </c>
      <c r="E394" s="216" t="s">
        <v>464</v>
      </c>
      <c r="F394" s="217" t="s">
        <v>465</v>
      </c>
      <c r="G394" s="218" t="s">
        <v>312</v>
      </c>
      <c r="H394" s="267"/>
      <c r="I394" s="220"/>
      <c r="J394" s="221">
        <f>ROUND(I394*H394,2)</f>
        <v>0</v>
      </c>
      <c r="K394" s="217" t="s">
        <v>153</v>
      </c>
      <c r="L394" s="47"/>
      <c r="M394" s="222" t="s">
        <v>19</v>
      </c>
      <c r="N394" s="223" t="s">
        <v>42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242</v>
      </c>
      <c r="AT394" s="226" t="s">
        <v>149</v>
      </c>
      <c r="AU394" s="226" t="s">
        <v>80</v>
      </c>
      <c r="AY394" s="20" t="s">
        <v>146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78</v>
      </c>
      <c r="BK394" s="227">
        <f>ROUND(I394*H394,2)</f>
        <v>0</v>
      </c>
      <c r="BL394" s="20" t="s">
        <v>242</v>
      </c>
      <c r="BM394" s="226" t="s">
        <v>1288</v>
      </c>
    </row>
    <row r="395" s="2" customFormat="1">
      <c r="A395" s="41"/>
      <c r="B395" s="42"/>
      <c r="C395" s="43"/>
      <c r="D395" s="228" t="s">
        <v>156</v>
      </c>
      <c r="E395" s="43"/>
      <c r="F395" s="229" t="s">
        <v>467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156</v>
      </c>
      <c r="AU395" s="20" t="s">
        <v>80</v>
      </c>
    </row>
    <row r="396" s="2" customFormat="1">
      <c r="A396" s="41"/>
      <c r="B396" s="42"/>
      <c r="C396" s="43"/>
      <c r="D396" s="233" t="s">
        <v>158</v>
      </c>
      <c r="E396" s="43"/>
      <c r="F396" s="234" t="s">
        <v>468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158</v>
      </c>
      <c r="AU396" s="20" t="s">
        <v>80</v>
      </c>
    </row>
    <row r="397" s="12" customFormat="1" ht="22.8" customHeight="1">
      <c r="A397" s="12"/>
      <c r="B397" s="199"/>
      <c r="C397" s="200"/>
      <c r="D397" s="201" t="s">
        <v>70</v>
      </c>
      <c r="E397" s="213" t="s">
        <v>1289</v>
      </c>
      <c r="F397" s="213" t="s">
        <v>1290</v>
      </c>
      <c r="G397" s="200"/>
      <c r="H397" s="200"/>
      <c r="I397" s="203"/>
      <c r="J397" s="214">
        <f>BK397</f>
        <v>0</v>
      </c>
      <c r="K397" s="200"/>
      <c r="L397" s="205"/>
      <c r="M397" s="206"/>
      <c r="N397" s="207"/>
      <c r="O397" s="207"/>
      <c r="P397" s="208">
        <f>SUM(P398:P415)</f>
        <v>0</v>
      </c>
      <c r="Q397" s="207"/>
      <c r="R397" s="208">
        <f>SUM(R398:R415)</f>
        <v>0.059109999999999996</v>
      </c>
      <c r="S397" s="207"/>
      <c r="T397" s="209">
        <f>SUM(T398:T415)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0" t="s">
        <v>80</v>
      </c>
      <c r="AT397" s="211" t="s">
        <v>70</v>
      </c>
      <c r="AU397" s="211" t="s">
        <v>78</v>
      </c>
      <c r="AY397" s="210" t="s">
        <v>146</v>
      </c>
      <c r="BK397" s="212">
        <f>SUM(BK398:BK415)</f>
        <v>0</v>
      </c>
    </row>
    <row r="398" s="2" customFormat="1" ht="16.5" customHeight="1">
      <c r="A398" s="41"/>
      <c r="B398" s="42"/>
      <c r="C398" s="215" t="s">
        <v>1291</v>
      </c>
      <c r="D398" s="215" t="s">
        <v>149</v>
      </c>
      <c r="E398" s="216" t="s">
        <v>1292</v>
      </c>
      <c r="F398" s="217" t="s">
        <v>1293</v>
      </c>
      <c r="G398" s="218" t="s">
        <v>152</v>
      </c>
      <c r="H398" s="219">
        <v>46</v>
      </c>
      <c r="I398" s="220"/>
      <c r="J398" s="221">
        <f>ROUND(I398*H398,2)</f>
        <v>0</v>
      </c>
      <c r="K398" s="217" t="s">
        <v>153</v>
      </c>
      <c r="L398" s="47"/>
      <c r="M398" s="222" t="s">
        <v>19</v>
      </c>
      <c r="N398" s="223" t="s">
        <v>42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242</v>
      </c>
      <c r="AT398" s="226" t="s">
        <v>149</v>
      </c>
      <c r="AU398" s="226" t="s">
        <v>80</v>
      </c>
      <c r="AY398" s="20" t="s">
        <v>146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78</v>
      </c>
      <c r="BK398" s="227">
        <f>ROUND(I398*H398,2)</f>
        <v>0</v>
      </c>
      <c r="BL398" s="20" t="s">
        <v>242</v>
      </c>
      <c r="BM398" s="226" t="s">
        <v>1294</v>
      </c>
    </row>
    <row r="399" s="2" customFormat="1">
      <c r="A399" s="41"/>
      <c r="B399" s="42"/>
      <c r="C399" s="43"/>
      <c r="D399" s="228" t="s">
        <v>156</v>
      </c>
      <c r="E399" s="43"/>
      <c r="F399" s="229" t="s">
        <v>1295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156</v>
      </c>
      <c r="AU399" s="20" t="s">
        <v>80</v>
      </c>
    </row>
    <row r="400" s="2" customFormat="1">
      <c r="A400" s="41"/>
      <c r="B400" s="42"/>
      <c r="C400" s="43"/>
      <c r="D400" s="233" t="s">
        <v>158</v>
      </c>
      <c r="E400" s="43"/>
      <c r="F400" s="234" t="s">
        <v>1296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158</v>
      </c>
      <c r="AU400" s="20" t="s">
        <v>80</v>
      </c>
    </row>
    <row r="401" s="2" customFormat="1" ht="24.15" customHeight="1">
      <c r="A401" s="41"/>
      <c r="B401" s="42"/>
      <c r="C401" s="215" t="s">
        <v>1297</v>
      </c>
      <c r="D401" s="215" t="s">
        <v>149</v>
      </c>
      <c r="E401" s="216" t="s">
        <v>1298</v>
      </c>
      <c r="F401" s="217" t="s">
        <v>1299</v>
      </c>
      <c r="G401" s="218" t="s">
        <v>152</v>
      </c>
      <c r="H401" s="219">
        <v>46</v>
      </c>
      <c r="I401" s="220"/>
      <c r="J401" s="221">
        <f>ROUND(I401*H401,2)</f>
        <v>0</v>
      </c>
      <c r="K401" s="217" t="s">
        <v>153</v>
      </c>
      <c r="L401" s="47"/>
      <c r="M401" s="222" t="s">
        <v>19</v>
      </c>
      <c r="N401" s="223" t="s">
        <v>42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242</v>
      </c>
      <c r="AT401" s="226" t="s">
        <v>149</v>
      </c>
      <c r="AU401" s="226" t="s">
        <v>80</v>
      </c>
      <c r="AY401" s="20" t="s">
        <v>146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78</v>
      </c>
      <c r="BK401" s="227">
        <f>ROUND(I401*H401,2)</f>
        <v>0</v>
      </c>
      <c r="BL401" s="20" t="s">
        <v>242</v>
      </c>
      <c r="BM401" s="226" t="s">
        <v>1300</v>
      </c>
    </row>
    <row r="402" s="2" customFormat="1">
      <c r="A402" s="41"/>
      <c r="B402" s="42"/>
      <c r="C402" s="43"/>
      <c r="D402" s="228" t="s">
        <v>156</v>
      </c>
      <c r="E402" s="43"/>
      <c r="F402" s="229" t="s">
        <v>1301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156</v>
      </c>
      <c r="AU402" s="20" t="s">
        <v>80</v>
      </c>
    </row>
    <row r="403" s="2" customFormat="1">
      <c r="A403" s="41"/>
      <c r="B403" s="42"/>
      <c r="C403" s="43"/>
      <c r="D403" s="233" t="s">
        <v>158</v>
      </c>
      <c r="E403" s="43"/>
      <c r="F403" s="234" t="s">
        <v>1302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158</v>
      </c>
      <c r="AU403" s="20" t="s">
        <v>80</v>
      </c>
    </row>
    <row r="404" s="2" customFormat="1" ht="37.8" customHeight="1">
      <c r="A404" s="41"/>
      <c r="B404" s="42"/>
      <c r="C404" s="257" t="s">
        <v>1303</v>
      </c>
      <c r="D404" s="257" t="s">
        <v>247</v>
      </c>
      <c r="E404" s="258" t="s">
        <v>1304</v>
      </c>
      <c r="F404" s="259" t="s">
        <v>1305</v>
      </c>
      <c r="G404" s="260" t="s">
        <v>152</v>
      </c>
      <c r="H404" s="261">
        <v>50.600000000000001</v>
      </c>
      <c r="I404" s="262"/>
      <c r="J404" s="263">
        <f>ROUND(I404*H404,2)</f>
        <v>0</v>
      </c>
      <c r="K404" s="259" t="s">
        <v>153</v>
      </c>
      <c r="L404" s="264"/>
      <c r="M404" s="265" t="s">
        <v>19</v>
      </c>
      <c r="N404" s="266" t="s">
        <v>42</v>
      </c>
      <c r="O404" s="87"/>
      <c r="P404" s="224">
        <f>O404*H404</f>
        <v>0</v>
      </c>
      <c r="Q404" s="224">
        <v>0.00115</v>
      </c>
      <c r="R404" s="224">
        <f>Q404*H404</f>
        <v>0.058189999999999999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250</v>
      </c>
      <c r="AT404" s="226" t="s">
        <v>247</v>
      </c>
      <c r="AU404" s="226" t="s">
        <v>80</v>
      </c>
      <c r="AY404" s="20" t="s">
        <v>146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78</v>
      </c>
      <c r="BK404" s="227">
        <f>ROUND(I404*H404,2)</f>
        <v>0</v>
      </c>
      <c r="BL404" s="20" t="s">
        <v>242</v>
      </c>
      <c r="BM404" s="226" t="s">
        <v>1306</v>
      </c>
    </row>
    <row r="405" s="2" customFormat="1">
      <c r="A405" s="41"/>
      <c r="B405" s="42"/>
      <c r="C405" s="43"/>
      <c r="D405" s="228" t="s">
        <v>156</v>
      </c>
      <c r="E405" s="43"/>
      <c r="F405" s="229" t="s">
        <v>1305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156</v>
      </c>
      <c r="AU405" s="20" t="s">
        <v>80</v>
      </c>
    </row>
    <row r="406" s="13" customFormat="1">
      <c r="A406" s="13"/>
      <c r="B406" s="235"/>
      <c r="C406" s="236"/>
      <c r="D406" s="228" t="s">
        <v>160</v>
      </c>
      <c r="E406" s="237" t="s">
        <v>19</v>
      </c>
      <c r="F406" s="238" t="s">
        <v>438</v>
      </c>
      <c r="G406" s="236"/>
      <c r="H406" s="239">
        <v>46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160</v>
      </c>
      <c r="AU406" s="245" t="s">
        <v>80</v>
      </c>
      <c r="AV406" s="13" t="s">
        <v>80</v>
      </c>
      <c r="AW406" s="13" t="s">
        <v>33</v>
      </c>
      <c r="AX406" s="13" t="s">
        <v>78</v>
      </c>
      <c r="AY406" s="245" t="s">
        <v>146</v>
      </c>
    </row>
    <row r="407" s="13" customFormat="1">
      <c r="A407" s="13"/>
      <c r="B407" s="235"/>
      <c r="C407" s="236"/>
      <c r="D407" s="228" t="s">
        <v>160</v>
      </c>
      <c r="E407" s="236"/>
      <c r="F407" s="238" t="s">
        <v>1307</v>
      </c>
      <c r="G407" s="236"/>
      <c r="H407" s="239">
        <v>50.600000000000001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160</v>
      </c>
      <c r="AU407" s="245" t="s">
        <v>80</v>
      </c>
      <c r="AV407" s="13" t="s">
        <v>80</v>
      </c>
      <c r="AW407" s="13" t="s">
        <v>4</v>
      </c>
      <c r="AX407" s="13" t="s">
        <v>78</v>
      </c>
      <c r="AY407" s="245" t="s">
        <v>146</v>
      </c>
    </row>
    <row r="408" s="2" customFormat="1" ht="16.5" customHeight="1">
      <c r="A408" s="41"/>
      <c r="B408" s="42"/>
      <c r="C408" s="257" t="s">
        <v>1308</v>
      </c>
      <c r="D408" s="257" t="s">
        <v>247</v>
      </c>
      <c r="E408" s="258" t="s">
        <v>1309</v>
      </c>
      <c r="F408" s="259" t="s">
        <v>1310</v>
      </c>
      <c r="G408" s="260" t="s">
        <v>241</v>
      </c>
      <c r="H408" s="261">
        <v>2</v>
      </c>
      <c r="I408" s="262"/>
      <c r="J408" s="263">
        <f>ROUND(I408*H408,2)</f>
        <v>0</v>
      </c>
      <c r="K408" s="259" t="s">
        <v>260</v>
      </c>
      <c r="L408" s="264"/>
      <c r="M408" s="265" t="s">
        <v>19</v>
      </c>
      <c r="N408" s="266" t="s">
        <v>42</v>
      </c>
      <c r="O408" s="87"/>
      <c r="P408" s="224">
        <f>O408*H408</f>
        <v>0</v>
      </c>
      <c r="Q408" s="224">
        <v>0.00046000000000000001</v>
      </c>
      <c r="R408" s="224">
        <f>Q408*H408</f>
        <v>0.00092000000000000003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250</v>
      </c>
      <c r="AT408" s="226" t="s">
        <v>247</v>
      </c>
      <c r="AU408" s="226" t="s">
        <v>80</v>
      </c>
      <c r="AY408" s="20" t="s">
        <v>146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78</v>
      </c>
      <c r="BK408" s="227">
        <f>ROUND(I408*H408,2)</f>
        <v>0</v>
      </c>
      <c r="BL408" s="20" t="s">
        <v>242</v>
      </c>
      <c r="BM408" s="226" t="s">
        <v>1311</v>
      </c>
    </row>
    <row r="409" s="2" customFormat="1">
      <c r="A409" s="41"/>
      <c r="B409" s="42"/>
      <c r="C409" s="43"/>
      <c r="D409" s="228" t="s">
        <v>156</v>
      </c>
      <c r="E409" s="43"/>
      <c r="F409" s="229" t="s">
        <v>1310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156</v>
      </c>
      <c r="AU409" s="20" t="s">
        <v>80</v>
      </c>
    </row>
    <row r="410" s="2" customFormat="1" ht="24.15" customHeight="1">
      <c r="A410" s="41"/>
      <c r="B410" s="42"/>
      <c r="C410" s="215" t="s">
        <v>1312</v>
      </c>
      <c r="D410" s="215" t="s">
        <v>149</v>
      </c>
      <c r="E410" s="216" t="s">
        <v>1313</v>
      </c>
      <c r="F410" s="217" t="s">
        <v>1314</v>
      </c>
      <c r="G410" s="218" t="s">
        <v>312</v>
      </c>
      <c r="H410" s="267"/>
      <c r="I410" s="220"/>
      <c r="J410" s="221">
        <f>ROUND(I410*H410,2)</f>
        <v>0</v>
      </c>
      <c r="K410" s="217" t="s">
        <v>153</v>
      </c>
      <c r="L410" s="47"/>
      <c r="M410" s="222" t="s">
        <v>19</v>
      </c>
      <c r="N410" s="223" t="s">
        <v>42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242</v>
      </c>
      <c r="AT410" s="226" t="s">
        <v>149</v>
      </c>
      <c r="AU410" s="226" t="s">
        <v>80</v>
      </c>
      <c r="AY410" s="20" t="s">
        <v>146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78</v>
      </c>
      <c r="BK410" s="227">
        <f>ROUND(I410*H410,2)</f>
        <v>0</v>
      </c>
      <c r="BL410" s="20" t="s">
        <v>242</v>
      </c>
      <c r="BM410" s="226" t="s">
        <v>1315</v>
      </c>
    </row>
    <row r="411" s="2" customFormat="1">
      <c r="A411" s="41"/>
      <c r="B411" s="42"/>
      <c r="C411" s="43"/>
      <c r="D411" s="228" t="s">
        <v>156</v>
      </c>
      <c r="E411" s="43"/>
      <c r="F411" s="229" t="s">
        <v>1316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156</v>
      </c>
      <c r="AU411" s="20" t="s">
        <v>80</v>
      </c>
    </row>
    <row r="412" s="2" customFormat="1">
      <c r="A412" s="41"/>
      <c r="B412" s="42"/>
      <c r="C412" s="43"/>
      <c r="D412" s="233" t="s">
        <v>158</v>
      </c>
      <c r="E412" s="43"/>
      <c r="F412" s="234" t="s">
        <v>1317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158</v>
      </c>
      <c r="AU412" s="20" t="s">
        <v>80</v>
      </c>
    </row>
    <row r="413" s="2" customFormat="1" ht="33" customHeight="1">
      <c r="A413" s="41"/>
      <c r="B413" s="42"/>
      <c r="C413" s="215" t="s">
        <v>1318</v>
      </c>
      <c r="D413" s="215" t="s">
        <v>149</v>
      </c>
      <c r="E413" s="216" t="s">
        <v>1319</v>
      </c>
      <c r="F413" s="217" t="s">
        <v>1320</v>
      </c>
      <c r="G413" s="218" t="s">
        <v>312</v>
      </c>
      <c r="H413" s="267"/>
      <c r="I413" s="220"/>
      <c r="J413" s="221">
        <f>ROUND(I413*H413,2)</f>
        <v>0</v>
      </c>
      <c r="K413" s="217" t="s">
        <v>153</v>
      </c>
      <c r="L413" s="47"/>
      <c r="M413" s="222" t="s">
        <v>19</v>
      </c>
      <c r="N413" s="223" t="s">
        <v>42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242</v>
      </c>
      <c r="AT413" s="226" t="s">
        <v>149</v>
      </c>
      <c r="AU413" s="226" t="s">
        <v>80</v>
      </c>
      <c r="AY413" s="20" t="s">
        <v>146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78</v>
      </c>
      <c r="BK413" s="227">
        <f>ROUND(I413*H413,2)</f>
        <v>0</v>
      </c>
      <c r="BL413" s="20" t="s">
        <v>242</v>
      </c>
      <c r="BM413" s="226" t="s">
        <v>1321</v>
      </c>
    </row>
    <row r="414" s="2" customFormat="1">
      <c r="A414" s="41"/>
      <c r="B414" s="42"/>
      <c r="C414" s="43"/>
      <c r="D414" s="228" t="s">
        <v>156</v>
      </c>
      <c r="E414" s="43"/>
      <c r="F414" s="229" t="s">
        <v>1322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156</v>
      </c>
      <c r="AU414" s="20" t="s">
        <v>80</v>
      </c>
    </row>
    <row r="415" s="2" customFormat="1">
      <c r="A415" s="41"/>
      <c r="B415" s="42"/>
      <c r="C415" s="43"/>
      <c r="D415" s="233" t="s">
        <v>158</v>
      </c>
      <c r="E415" s="43"/>
      <c r="F415" s="234" t="s">
        <v>1323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158</v>
      </c>
      <c r="AU415" s="20" t="s">
        <v>80</v>
      </c>
    </row>
    <row r="416" s="12" customFormat="1" ht="22.8" customHeight="1">
      <c r="A416" s="12"/>
      <c r="B416" s="199"/>
      <c r="C416" s="200"/>
      <c r="D416" s="201" t="s">
        <v>70</v>
      </c>
      <c r="E416" s="213" t="s">
        <v>469</v>
      </c>
      <c r="F416" s="213" t="s">
        <v>470</v>
      </c>
      <c r="G416" s="200"/>
      <c r="H416" s="200"/>
      <c r="I416" s="203"/>
      <c r="J416" s="214">
        <f>BK416</f>
        <v>0</v>
      </c>
      <c r="K416" s="200"/>
      <c r="L416" s="205"/>
      <c r="M416" s="206"/>
      <c r="N416" s="207"/>
      <c r="O416" s="207"/>
      <c r="P416" s="208">
        <f>SUM(P417:P461)</f>
        <v>0</v>
      </c>
      <c r="Q416" s="207"/>
      <c r="R416" s="208">
        <f>SUM(R417:R461)</f>
        <v>0.32335199999999997</v>
      </c>
      <c r="S416" s="207"/>
      <c r="T416" s="209">
        <f>SUM(T417:T461)</f>
        <v>0.61334000000000011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80</v>
      </c>
      <c r="AT416" s="211" t="s">
        <v>70</v>
      </c>
      <c r="AU416" s="211" t="s">
        <v>78</v>
      </c>
      <c r="AY416" s="210" t="s">
        <v>146</v>
      </c>
      <c r="BK416" s="212">
        <f>SUM(BK417:BK461)</f>
        <v>0</v>
      </c>
    </row>
    <row r="417" s="2" customFormat="1" ht="16.5" customHeight="1">
      <c r="A417" s="41"/>
      <c r="B417" s="42"/>
      <c r="C417" s="215" t="s">
        <v>1324</v>
      </c>
      <c r="D417" s="215" t="s">
        <v>149</v>
      </c>
      <c r="E417" s="216" t="s">
        <v>472</v>
      </c>
      <c r="F417" s="217" t="s">
        <v>473</v>
      </c>
      <c r="G417" s="218" t="s">
        <v>152</v>
      </c>
      <c r="H417" s="219">
        <v>9</v>
      </c>
      <c r="I417" s="220"/>
      <c r="J417" s="221">
        <f>ROUND(I417*H417,2)</f>
        <v>0</v>
      </c>
      <c r="K417" s="217" t="s">
        <v>153</v>
      </c>
      <c r="L417" s="47"/>
      <c r="M417" s="222" t="s">
        <v>19</v>
      </c>
      <c r="N417" s="223" t="s">
        <v>42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242</v>
      </c>
      <c r="AT417" s="226" t="s">
        <v>149</v>
      </c>
      <c r="AU417" s="226" t="s">
        <v>80</v>
      </c>
      <c r="AY417" s="20" t="s">
        <v>146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78</v>
      </c>
      <c r="BK417" s="227">
        <f>ROUND(I417*H417,2)</f>
        <v>0</v>
      </c>
      <c r="BL417" s="20" t="s">
        <v>242</v>
      </c>
      <c r="BM417" s="226" t="s">
        <v>1325</v>
      </c>
    </row>
    <row r="418" s="2" customFormat="1">
      <c r="A418" s="41"/>
      <c r="B418" s="42"/>
      <c r="C418" s="43"/>
      <c r="D418" s="228" t="s">
        <v>156</v>
      </c>
      <c r="E418" s="43"/>
      <c r="F418" s="229" t="s">
        <v>475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156</v>
      </c>
      <c r="AU418" s="20" t="s">
        <v>80</v>
      </c>
    </row>
    <row r="419" s="2" customFormat="1">
      <c r="A419" s="41"/>
      <c r="B419" s="42"/>
      <c r="C419" s="43"/>
      <c r="D419" s="233" t="s">
        <v>158</v>
      </c>
      <c r="E419" s="43"/>
      <c r="F419" s="234" t="s">
        <v>476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158</v>
      </c>
      <c r="AU419" s="20" t="s">
        <v>80</v>
      </c>
    </row>
    <row r="420" s="13" customFormat="1">
      <c r="A420" s="13"/>
      <c r="B420" s="235"/>
      <c r="C420" s="236"/>
      <c r="D420" s="228" t="s">
        <v>160</v>
      </c>
      <c r="E420" s="237" t="s">
        <v>19</v>
      </c>
      <c r="F420" s="238" t="s">
        <v>1326</v>
      </c>
      <c r="G420" s="236"/>
      <c r="H420" s="239">
        <v>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160</v>
      </c>
      <c r="AU420" s="245" t="s">
        <v>80</v>
      </c>
      <c r="AV420" s="13" t="s">
        <v>80</v>
      </c>
      <c r="AW420" s="13" t="s">
        <v>33</v>
      </c>
      <c r="AX420" s="13" t="s">
        <v>71</v>
      </c>
      <c r="AY420" s="245" t="s">
        <v>146</v>
      </c>
    </row>
    <row r="421" s="14" customFormat="1">
      <c r="A421" s="14"/>
      <c r="B421" s="246"/>
      <c r="C421" s="247"/>
      <c r="D421" s="228" t="s">
        <v>160</v>
      </c>
      <c r="E421" s="248" t="s">
        <v>19</v>
      </c>
      <c r="F421" s="249" t="s">
        <v>163</v>
      </c>
      <c r="G421" s="247"/>
      <c r="H421" s="250">
        <v>9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160</v>
      </c>
      <c r="AU421" s="256" t="s">
        <v>80</v>
      </c>
      <c r="AV421" s="14" t="s">
        <v>154</v>
      </c>
      <c r="AW421" s="14" t="s">
        <v>33</v>
      </c>
      <c r="AX421" s="14" t="s">
        <v>78</v>
      </c>
      <c r="AY421" s="256" t="s">
        <v>146</v>
      </c>
    </row>
    <row r="422" s="2" customFormat="1" ht="16.5" customHeight="1">
      <c r="A422" s="41"/>
      <c r="B422" s="42"/>
      <c r="C422" s="215" t="s">
        <v>1327</v>
      </c>
      <c r="D422" s="215" t="s">
        <v>149</v>
      </c>
      <c r="E422" s="216" t="s">
        <v>479</v>
      </c>
      <c r="F422" s="217" t="s">
        <v>480</v>
      </c>
      <c r="G422" s="218" t="s">
        <v>152</v>
      </c>
      <c r="H422" s="219">
        <v>9</v>
      </c>
      <c r="I422" s="220"/>
      <c r="J422" s="221">
        <f>ROUND(I422*H422,2)</f>
        <v>0</v>
      </c>
      <c r="K422" s="217" t="s">
        <v>153</v>
      </c>
      <c r="L422" s="47"/>
      <c r="M422" s="222" t="s">
        <v>19</v>
      </c>
      <c r="N422" s="223" t="s">
        <v>42</v>
      </c>
      <c r="O422" s="87"/>
      <c r="P422" s="224">
        <f>O422*H422</f>
        <v>0</v>
      </c>
      <c r="Q422" s="224">
        <v>0.00029999999999999997</v>
      </c>
      <c r="R422" s="224">
        <f>Q422*H422</f>
        <v>0.0026999999999999997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242</v>
      </c>
      <c r="AT422" s="226" t="s">
        <v>149</v>
      </c>
      <c r="AU422" s="226" t="s">
        <v>80</v>
      </c>
      <c r="AY422" s="20" t="s">
        <v>146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78</v>
      </c>
      <c r="BK422" s="227">
        <f>ROUND(I422*H422,2)</f>
        <v>0</v>
      </c>
      <c r="BL422" s="20" t="s">
        <v>242</v>
      </c>
      <c r="BM422" s="226" t="s">
        <v>1328</v>
      </c>
    </row>
    <row r="423" s="2" customFormat="1">
      <c r="A423" s="41"/>
      <c r="B423" s="42"/>
      <c r="C423" s="43"/>
      <c r="D423" s="228" t="s">
        <v>156</v>
      </c>
      <c r="E423" s="43"/>
      <c r="F423" s="229" t="s">
        <v>482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156</v>
      </c>
      <c r="AU423" s="20" t="s">
        <v>80</v>
      </c>
    </row>
    <row r="424" s="2" customFormat="1">
      <c r="A424" s="41"/>
      <c r="B424" s="42"/>
      <c r="C424" s="43"/>
      <c r="D424" s="233" t="s">
        <v>158</v>
      </c>
      <c r="E424" s="43"/>
      <c r="F424" s="234" t="s">
        <v>483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158</v>
      </c>
      <c r="AU424" s="20" t="s">
        <v>80</v>
      </c>
    </row>
    <row r="425" s="13" customFormat="1">
      <c r="A425" s="13"/>
      <c r="B425" s="235"/>
      <c r="C425" s="236"/>
      <c r="D425" s="228" t="s">
        <v>160</v>
      </c>
      <c r="E425" s="237" t="s">
        <v>19</v>
      </c>
      <c r="F425" s="238" t="s">
        <v>1326</v>
      </c>
      <c r="G425" s="236"/>
      <c r="H425" s="239">
        <v>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160</v>
      </c>
      <c r="AU425" s="245" t="s">
        <v>80</v>
      </c>
      <c r="AV425" s="13" t="s">
        <v>80</v>
      </c>
      <c r="AW425" s="13" t="s">
        <v>33</v>
      </c>
      <c r="AX425" s="13" t="s">
        <v>71</v>
      </c>
      <c r="AY425" s="245" t="s">
        <v>146</v>
      </c>
    </row>
    <row r="426" s="14" customFormat="1">
      <c r="A426" s="14"/>
      <c r="B426" s="246"/>
      <c r="C426" s="247"/>
      <c r="D426" s="228" t="s">
        <v>160</v>
      </c>
      <c r="E426" s="248" t="s">
        <v>19</v>
      </c>
      <c r="F426" s="249" t="s">
        <v>163</v>
      </c>
      <c r="G426" s="247"/>
      <c r="H426" s="250">
        <v>9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160</v>
      </c>
      <c r="AU426" s="256" t="s">
        <v>80</v>
      </c>
      <c r="AV426" s="14" t="s">
        <v>154</v>
      </c>
      <c r="AW426" s="14" t="s">
        <v>33</v>
      </c>
      <c r="AX426" s="14" t="s">
        <v>78</v>
      </c>
      <c r="AY426" s="256" t="s">
        <v>146</v>
      </c>
    </row>
    <row r="427" s="2" customFormat="1" ht="16.5" customHeight="1">
      <c r="A427" s="41"/>
      <c r="B427" s="42"/>
      <c r="C427" s="215" t="s">
        <v>1329</v>
      </c>
      <c r="D427" s="215" t="s">
        <v>149</v>
      </c>
      <c r="E427" s="216" t="s">
        <v>485</v>
      </c>
      <c r="F427" s="217" t="s">
        <v>486</v>
      </c>
      <c r="G427" s="218" t="s">
        <v>152</v>
      </c>
      <c r="H427" s="219">
        <v>9</v>
      </c>
      <c r="I427" s="220"/>
      <c r="J427" s="221">
        <f>ROUND(I427*H427,2)</f>
        <v>0</v>
      </c>
      <c r="K427" s="217" t="s">
        <v>153</v>
      </c>
      <c r="L427" s="47"/>
      <c r="M427" s="222" t="s">
        <v>19</v>
      </c>
      <c r="N427" s="223" t="s">
        <v>42</v>
      </c>
      <c r="O427" s="87"/>
      <c r="P427" s="224">
        <f>O427*H427</f>
        <v>0</v>
      </c>
      <c r="Q427" s="224">
        <v>0.0044999999999999997</v>
      </c>
      <c r="R427" s="224">
        <f>Q427*H427</f>
        <v>0.040499999999999994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242</v>
      </c>
      <c r="AT427" s="226" t="s">
        <v>149</v>
      </c>
      <c r="AU427" s="226" t="s">
        <v>80</v>
      </c>
      <c r="AY427" s="20" t="s">
        <v>146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78</v>
      </c>
      <c r="BK427" s="227">
        <f>ROUND(I427*H427,2)</f>
        <v>0</v>
      </c>
      <c r="BL427" s="20" t="s">
        <v>242</v>
      </c>
      <c r="BM427" s="226" t="s">
        <v>1330</v>
      </c>
    </row>
    <row r="428" s="2" customFormat="1">
      <c r="A428" s="41"/>
      <c r="B428" s="42"/>
      <c r="C428" s="43"/>
      <c r="D428" s="228" t="s">
        <v>156</v>
      </c>
      <c r="E428" s="43"/>
      <c r="F428" s="229" t="s">
        <v>488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156</v>
      </c>
      <c r="AU428" s="20" t="s">
        <v>80</v>
      </c>
    </row>
    <row r="429" s="2" customFormat="1">
      <c r="A429" s="41"/>
      <c r="B429" s="42"/>
      <c r="C429" s="43"/>
      <c r="D429" s="233" t="s">
        <v>158</v>
      </c>
      <c r="E429" s="43"/>
      <c r="F429" s="234" t="s">
        <v>489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158</v>
      </c>
      <c r="AU429" s="20" t="s">
        <v>80</v>
      </c>
    </row>
    <row r="430" s="13" customFormat="1">
      <c r="A430" s="13"/>
      <c r="B430" s="235"/>
      <c r="C430" s="236"/>
      <c r="D430" s="228" t="s">
        <v>160</v>
      </c>
      <c r="E430" s="237" t="s">
        <v>19</v>
      </c>
      <c r="F430" s="238" t="s">
        <v>1326</v>
      </c>
      <c r="G430" s="236"/>
      <c r="H430" s="239">
        <v>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160</v>
      </c>
      <c r="AU430" s="245" t="s">
        <v>80</v>
      </c>
      <c r="AV430" s="13" t="s">
        <v>80</v>
      </c>
      <c r="AW430" s="13" t="s">
        <v>33</v>
      </c>
      <c r="AX430" s="13" t="s">
        <v>71</v>
      </c>
      <c r="AY430" s="245" t="s">
        <v>146</v>
      </c>
    </row>
    <row r="431" s="14" customFormat="1">
      <c r="A431" s="14"/>
      <c r="B431" s="246"/>
      <c r="C431" s="247"/>
      <c r="D431" s="228" t="s">
        <v>160</v>
      </c>
      <c r="E431" s="248" t="s">
        <v>19</v>
      </c>
      <c r="F431" s="249" t="s">
        <v>163</v>
      </c>
      <c r="G431" s="247"/>
      <c r="H431" s="250">
        <v>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160</v>
      </c>
      <c r="AU431" s="256" t="s">
        <v>80</v>
      </c>
      <c r="AV431" s="14" t="s">
        <v>154</v>
      </c>
      <c r="AW431" s="14" t="s">
        <v>33</v>
      </c>
      <c r="AX431" s="14" t="s">
        <v>78</v>
      </c>
      <c r="AY431" s="256" t="s">
        <v>146</v>
      </c>
    </row>
    <row r="432" s="2" customFormat="1" ht="24.15" customHeight="1">
      <c r="A432" s="41"/>
      <c r="B432" s="42"/>
      <c r="C432" s="215" t="s">
        <v>1331</v>
      </c>
      <c r="D432" s="215" t="s">
        <v>149</v>
      </c>
      <c r="E432" s="216" t="s">
        <v>491</v>
      </c>
      <c r="F432" s="217" t="s">
        <v>492</v>
      </c>
      <c r="G432" s="218" t="s">
        <v>152</v>
      </c>
      <c r="H432" s="219">
        <v>7.5</v>
      </c>
      <c r="I432" s="220"/>
      <c r="J432" s="221">
        <f>ROUND(I432*H432,2)</f>
        <v>0</v>
      </c>
      <c r="K432" s="217" t="s">
        <v>153</v>
      </c>
      <c r="L432" s="47"/>
      <c r="M432" s="222" t="s">
        <v>19</v>
      </c>
      <c r="N432" s="223" t="s">
        <v>42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0.081500000000000003</v>
      </c>
      <c r="T432" s="225">
        <f>S432*H432</f>
        <v>0.61125000000000007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242</v>
      </c>
      <c r="AT432" s="226" t="s">
        <v>149</v>
      </c>
      <c r="AU432" s="226" t="s">
        <v>80</v>
      </c>
      <c r="AY432" s="20" t="s">
        <v>146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78</v>
      </c>
      <c r="BK432" s="227">
        <f>ROUND(I432*H432,2)</f>
        <v>0</v>
      </c>
      <c r="BL432" s="20" t="s">
        <v>242</v>
      </c>
      <c r="BM432" s="226" t="s">
        <v>1332</v>
      </c>
    </row>
    <row r="433" s="2" customFormat="1">
      <c r="A433" s="41"/>
      <c r="B433" s="42"/>
      <c r="C433" s="43"/>
      <c r="D433" s="228" t="s">
        <v>156</v>
      </c>
      <c r="E433" s="43"/>
      <c r="F433" s="229" t="s">
        <v>494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156</v>
      </c>
      <c r="AU433" s="20" t="s">
        <v>80</v>
      </c>
    </row>
    <row r="434" s="2" customFormat="1">
      <c r="A434" s="41"/>
      <c r="B434" s="42"/>
      <c r="C434" s="43"/>
      <c r="D434" s="233" t="s">
        <v>158</v>
      </c>
      <c r="E434" s="43"/>
      <c r="F434" s="234" t="s">
        <v>495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158</v>
      </c>
      <c r="AU434" s="20" t="s">
        <v>80</v>
      </c>
    </row>
    <row r="435" s="13" customFormat="1">
      <c r="A435" s="13"/>
      <c r="B435" s="235"/>
      <c r="C435" s="236"/>
      <c r="D435" s="228" t="s">
        <v>160</v>
      </c>
      <c r="E435" s="237" t="s">
        <v>19</v>
      </c>
      <c r="F435" s="238" t="s">
        <v>1333</v>
      </c>
      <c r="G435" s="236"/>
      <c r="H435" s="239">
        <v>7.5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160</v>
      </c>
      <c r="AU435" s="245" t="s">
        <v>80</v>
      </c>
      <c r="AV435" s="13" t="s">
        <v>80</v>
      </c>
      <c r="AW435" s="13" t="s">
        <v>33</v>
      </c>
      <c r="AX435" s="13" t="s">
        <v>71</v>
      </c>
      <c r="AY435" s="245" t="s">
        <v>146</v>
      </c>
    </row>
    <row r="436" s="14" customFormat="1">
      <c r="A436" s="14"/>
      <c r="B436" s="246"/>
      <c r="C436" s="247"/>
      <c r="D436" s="228" t="s">
        <v>160</v>
      </c>
      <c r="E436" s="248" t="s">
        <v>19</v>
      </c>
      <c r="F436" s="249" t="s">
        <v>163</v>
      </c>
      <c r="G436" s="247"/>
      <c r="H436" s="250">
        <v>7.5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160</v>
      </c>
      <c r="AU436" s="256" t="s">
        <v>80</v>
      </c>
      <c r="AV436" s="14" t="s">
        <v>154</v>
      </c>
      <c r="AW436" s="14" t="s">
        <v>33</v>
      </c>
      <c r="AX436" s="14" t="s">
        <v>78</v>
      </c>
      <c r="AY436" s="256" t="s">
        <v>146</v>
      </c>
    </row>
    <row r="437" s="2" customFormat="1" ht="37.8" customHeight="1">
      <c r="A437" s="41"/>
      <c r="B437" s="42"/>
      <c r="C437" s="215" t="s">
        <v>1334</v>
      </c>
      <c r="D437" s="215" t="s">
        <v>149</v>
      </c>
      <c r="E437" s="216" t="s">
        <v>1335</v>
      </c>
      <c r="F437" s="217" t="s">
        <v>1336</v>
      </c>
      <c r="G437" s="218" t="s">
        <v>152</v>
      </c>
      <c r="H437" s="219">
        <v>9</v>
      </c>
      <c r="I437" s="220"/>
      <c r="J437" s="221">
        <f>ROUND(I437*H437,2)</f>
        <v>0</v>
      </c>
      <c r="K437" s="217" t="s">
        <v>153</v>
      </c>
      <c r="L437" s="47"/>
      <c r="M437" s="222" t="s">
        <v>19</v>
      </c>
      <c r="N437" s="223" t="s">
        <v>42</v>
      </c>
      <c r="O437" s="87"/>
      <c r="P437" s="224">
        <f>O437*H437</f>
        <v>0</v>
      </c>
      <c r="Q437" s="224">
        <v>0.0089700000000000005</v>
      </c>
      <c r="R437" s="224">
        <f>Q437*H437</f>
        <v>0.08073000000000001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242</v>
      </c>
      <c r="AT437" s="226" t="s">
        <v>149</v>
      </c>
      <c r="AU437" s="226" t="s">
        <v>80</v>
      </c>
      <c r="AY437" s="20" t="s">
        <v>146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78</v>
      </c>
      <c r="BK437" s="227">
        <f>ROUND(I437*H437,2)</f>
        <v>0</v>
      </c>
      <c r="BL437" s="20" t="s">
        <v>242</v>
      </c>
      <c r="BM437" s="226" t="s">
        <v>1337</v>
      </c>
    </row>
    <row r="438" s="2" customFormat="1">
      <c r="A438" s="41"/>
      <c r="B438" s="42"/>
      <c r="C438" s="43"/>
      <c r="D438" s="228" t="s">
        <v>156</v>
      </c>
      <c r="E438" s="43"/>
      <c r="F438" s="229" t="s">
        <v>1338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156</v>
      </c>
      <c r="AU438" s="20" t="s">
        <v>80</v>
      </c>
    </row>
    <row r="439" s="2" customFormat="1">
      <c r="A439" s="41"/>
      <c r="B439" s="42"/>
      <c r="C439" s="43"/>
      <c r="D439" s="233" t="s">
        <v>158</v>
      </c>
      <c r="E439" s="43"/>
      <c r="F439" s="234" t="s">
        <v>1339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158</v>
      </c>
      <c r="AU439" s="20" t="s">
        <v>80</v>
      </c>
    </row>
    <row r="440" s="13" customFormat="1">
      <c r="A440" s="13"/>
      <c r="B440" s="235"/>
      <c r="C440" s="236"/>
      <c r="D440" s="228" t="s">
        <v>160</v>
      </c>
      <c r="E440" s="237" t="s">
        <v>19</v>
      </c>
      <c r="F440" s="238" t="s">
        <v>1326</v>
      </c>
      <c r="G440" s="236"/>
      <c r="H440" s="239">
        <v>9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160</v>
      </c>
      <c r="AU440" s="245" t="s">
        <v>80</v>
      </c>
      <c r="AV440" s="13" t="s">
        <v>80</v>
      </c>
      <c r="AW440" s="13" t="s">
        <v>33</v>
      </c>
      <c r="AX440" s="13" t="s">
        <v>71</v>
      </c>
      <c r="AY440" s="245" t="s">
        <v>146</v>
      </c>
    </row>
    <row r="441" s="14" customFormat="1">
      <c r="A441" s="14"/>
      <c r="B441" s="246"/>
      <c r="C441" s="247"/>
      <c r="D441" s="228" t="s">
        <v>160</v>
      </c>
      <c r="E441" s="248" t="s">
        <v>19</v>
      </c>
      <c r="F441" s="249" t="s">
        <v>163</v>
      </c>
      <c r="G441" s="247"/>
      <c r="H441" s="250">
        <v>9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160</v>
      </c>
      <c r="AU441" s="256" t="s">
        <v>80</v>
      </c>
      <c r="AV441" s="14" t="s">
        <v>154</v>
      </c>
      <c r="AW441" s="14" t="s">
        <v>33</v>
      </c>
      <c r="AX441" s="14" t="s">
        <v>78</v>
      </c>
      <c r="AY441" s="256" t="s">
        <v>146</v>
      </c>
    </row>
    <row r="442" s="2" customFormat="1" ht="24.15" customHeight="1">
      <c r="A442" s="41"/>
      <c r="B442" s="42"/>
      <c r="C442" s="257" t="s">
        <v>1340</v>
      </c>
      <c r="D442" s="257" t="s">
        <v>247</v>
      </c>
      <c r="E442" s="258" t="s">
        <v>1341</v>
      </c>
      <c r="F442" s="259" t="s">
        <v>1342</v>
      </c>
      <c r="G442" s="260" t="s">
        <v>152</v>
      </c>
      <c r="H442" s="261">
        <v>9.9000000000000004</v>
      </c>
      <c r="I442" s="262"/>
      <c r="J442" s="263">
        <f>ROUND(I442*H442,2)</f>
        <v>0</v>
      </c>
      <c r="K442" s="259" t="s">
        <v>153</v>
      </c>
      <c r="L442" s="264"/>
      <c r="M442" s="265" t="s">
        <v>19</v>
      </c>
      <c r="N442" s="266" t="s">
        <v>42</v>
      </c>
      <c r="O442" s="87"/>
      <c r="P442" s="224">
        <f>O442*H442</f>
        <v>0</v>
      </c>
      <c r="Q442" s="224">
        <v>0.0201</v>
      </c>
      <c r="R442" s="224">
        <f>Q442*H442</f>
        <v>0.19899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250</v>
      </c>
      <c r="AT442" s="226" t="s">
        <v>247</v>
      </c>
      <c r="AU442" s="226" t="s">
        <v>80</v>
      </c>
      <c r="AY442" s="20" t="s">
        <v>146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78</v>
      </c>
      <c r="BK442" s="227">
        <f>ROUND(I442*H442,2)</f>
        <v>0</v>
      </c>
      <c r="BL442" s="20" t="s">
        <v>242</v>
      </c>
      <c r="BM442" s="226" t="s">
        <v>1343</v>
      </c>
    </row>
    <row r="443" s="2" customFormat="1">
      <c r="A443" s="41"/>
      <c r="B443" s="42"/>
      <c r="C443" s="43"/>
      <c r="D443" s="228" t="s">
        <v>156</v>
      </c>
      <c r="E443" s="43"/>
      <c r="F443" s="229" t="s">
        <v>1342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156</v>
      </c>
      <c r="AU443" s="20" t="s">
        <v>80</v>
      </c>
    </row>
    <row r="444" s="13" customFormat="1">
      <c r="A444" s="13"/>
      <c r="B444" s="235"/>
      <c r="C444" s="236"/>
      <c r="D444" s="228" t="s">
        <v>160</v>
      </c>
      <c r="E444" s="237" t="s">
        <v>19</v>
      </c>
      <c r="F444" s="238" t="s">
        <v>180</v>
      </c>
      <c r="G444" s="236"/>
      <c r="H444" s="239">
        <v>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160</v>
      </c>
      <c r="AU444" s="245" t="s">
        <v>80</v>
      </c>
      <c r="AV444" s="13" t="s">
        <v>80</v>
      </c>
      <c r="AW444" s="13" t="s">
        <v>33</v>
      </c>
      <c r="AX444" s="13" t="s">
        <v>78</v>
      </c>
      <c r="AY444" s="245" t="s">
        <v>146</v>
      </c>
    </row>
    <row r="445" s="13" customFormat="1">
      <c r="A445" s="13"/>
      <c r="B445" s="235"/>
      <c r="C445" s="236"/>
      <c r="D445" s="228" t="s">
        <v>160</v>
      </c>
      <c r="E445" s="236"/>
      <c r="F445" s="238" t="s">
        <v>1344</v>
      </c>
      <c r="G445" s="236"/>
      <c r="H445" s="239">
        <v>9.9000000000000004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160</v>
      </c>
      <c r="AU445" s="245" t="s">
        <v>80</v>
      </c>
      <c r="AV445" s="13" t="s">
        <v>80</v>
      </c>
      <c r="AW445" s="13" t="s">
        <v>4</v>
      </c>
      <c r="AX445" s="13" t="s">
        <v>78</v>
      </c>
      <c r="AY445" s="245" t="s">
        <v>146</v>
      </c>
    </row>
    <row r="446" s="2" customFormat="1" ht="16.5" customHeight="1">
      <c r="A446" s="41"/>
      <c r="B446" s="42"/>
      <c r="C446" s="215" t="s">
        <v>1345</v>
      </c>
      <c r="D446" s="215" t="s">
        <v>149</v>
      </c>
      <c r="E446" s="216" t="s">
        <v>509</v>
      </c>
      <c r="F446" s="217" t="s">
        <v>510</v>
      </c>
      <c r="G446" s="218" t="s">
        <v>274</v>
      </c>
      <c r="H446" s="219">
        <v>11</v>
      </c>
      <c r="I446" s="220"/>
      <c r="J446" s="221">
        <f>ROUND(I446*H446,2)</f>
        <v>0</v>
      </c>
      <c r="K446" s="217" t="s">
        <v>153</v>
      </c>
      <c r="L446" s="47"/>
      <c r="M446" s="222" t="s">
        <v>19</v>
      </c>
      <c r="N446" s="223" t="s">
        <v>42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0.00019000000000000001</v>
      </c>
      <c r="T446" s="225">
        <f>S446*H446</f>
        <v>0.0020900000000000003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242</v>
      </c>
      <c r="AT446" s="226" t="s">
        <v>149</v>
      </c>
      <c r="AU446" s="226" t="s">
        <v>80</v>
      </c>
      <c r="AY446" s="20" t="s">
        <v>146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78</v>
      </c>
      <c r="BK446" s="227">
        <f>ROUND(I446*H446,2)</f>
        <v>0</v>
      </c>
      <c r="BL446" s="20" t="s">
        <v>242</v>
      </c>
      <c r="BM446" s="226" t="s">
        <v>1346</v>
      </c>
    </row>
    <row r="447" s="2" customFormat="1">
      <c r="A447" s="41"/>
      <c r="B447" s="42"/>
      <c r="C447" s="43"/>
      <c r="D447" s="228" t="s">
        <v>156</v>
      </c>
      <c r="E447" s="43"/>
      <c r="F447" s="229" t="s">
        <v>512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156</v>
      </c>
      <c r="AU447" s="20" t="s">
        <v>80</v>
      </c>
    </row>
    <row r="448" s="2" customFormat="1">
      <c r="A448" s="41"/>
      <c r="B448" s="42"/>
      <c r="C448" s="43"/>
      <c r="D448" s="233" t="s">
        <v>158</v>
      </c>
      <c r="E448" s="43"/>
      <c r="F448" s="234" t="s">
        <v>513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158</v>
      </c>
      <c r="AU448" s="20" t="s">
        <v>80</v>
      </c>
    </row>
    <row r="449" s="13" customFormat="1">
      <c r="A449" s="13"/>
      <c r="B449" s="235"/>
      <c r="C449" s="236"/>
      <c r="D449" s="228" t="s">
        <v>160</v>
      </c>
      <c r="E449" s="237" t="s">
        <v>19</v>
      </c>
      <c r="F449" s="238" t="s">
        <v>1347</v>
      </c>
      <c r="G449" s="236"/>
      <c r="H449" s="239">
        <v>11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160</v>
      </c>
      <c r="AU449" s="245" t="s">
        <v>80</v>
      </c>
      <c r="AV449" s="13" t="s">
        <v>80</v>
      </c>
      <c r="AW449" s="13" t="s">
        <v>33</v>
      </c>
      <c r="AX449" s="13" t="s">
        <v>71</v>
      </c>
      <c r="AY449" s="245" t="s">
        <v>146</v>
      </c>
    </row>
    <row r="450" s="14" customFormat="1">
      <c r="A450" s="14"/>
      <c r="B450" s="246"/>
      <c r="C450" s="247"/>
      <c r="D450" s="228" t="s">
        <v>160</v>
      </c>
      <c r="E450" s="248" t="s">
        <v>19</v>
      </c>
      <c r="F450" s="249" t="s">
        <v>163</v>
      </c>
      <c r="G450" s="247"/>
      <c r="H450" s="250">
        <v>11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160</v>
      </c>
      <c r="AU450" s="256" t="s">
        <v>80</v>
      </c>
      <c r="AV450" s="14" t="s">
        <v>154</v>
      </c>
      <c r="AW450" s="14" t="s">
        <v>33</v>
      </c>
      <c r="AX450" s="14" t="s">
        <v>78</v>
      </c>
      <c r="AY450" s="256" t="s">
        <v>146</v>
      </c>
    </row>
    <row r="451" s="2" customFormat="1" ht="16.5" customHeight="1">
      <c r="A451" s="41"/>
      <c r="B451" s="42"/>
      <c r="C451" s="215" t="s">
        <v>1348</v>
      </c>
      <c r="D451" s="215" t="s">
        <v>149</v>
      </c>
      <c r="E451" s="216" t="s">
        <v>516</v>
      </c>
      <c r="F451" s="217" t="s">
        <v>517</v>
      </c>
      <c r="G451" s="218" t="s">
        <v>274</v>
      </c>
      <c r="H451" s="219">
        <v>4.7999999999999998</v>
      </c>
      <c r="I451" s="220"/>
      <c r="J451" s="221">
        <f>ROUND(I451*H451,2)</f>
        <v>0</v>
      </c>
      <c r="K451" s="217" t="s">
        <v>153</v>
      </c>
      <c r="L451" s="47"/>
      <c r="M451" s="222" t="s">
        <v>19</v>
      </c>
      <c r="N451" s="223" t="s">
        <v>42</v>
      </c>
      <c r="O451" s="87"/>
      <c r="P451" s="224">
        <f>O451*H451</f>
        <v>0</v>
      </c>
      <c r="Q451" s="224">
        <v>9.0000000000000006E-05</v>
      </c>
      <c r="R451" s="224">
        <f>Q451*H451</f>
        <v>0.00043200000000000004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242</v>
      </c>
      <c r="AT451" s="226" t="s">
        <v>149</v>
      </c>
      <c r="AU451" s="226" t="s">
        <v>80</v>
      </c>
      <c r="AY451" s="20" t="s">
        <v>146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78</v>
      </c>
      <c r="BK451" s="227">
        <f>ROUND(I451*H451,2)</f>
        <v>0</v>
      </c>
      <c r="BL451" s="20" t="s">
        <v>242</v>
      </c>
      <c r="BM451" s="226" t="s">
        <v>1349</v>
      </c>
    </row>
    <row r="452" s="2" customFormat="1">
      <c r="A452" s="41"/>
      <c r="B452" s="42"/>
      <c r="C452" s="43"/>
      <c r="D452" s="228" t="s">
        <v>156</v>
      </c>
      <c r="E452" s="43"/>
      <c r="F452" s="229" t="s">
        <v>519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156</v>
      </c>
      <c r="AU452" s="20" t="s">
        <v>80</v>
      </c>
    </row>
    <row r="453" s="2" customFormat="1">
      <c r="A453" s="41"/>
      <c r="B453" s="42"/>
      <c r="C453" s="43"/>
      <c r="D453" s="233" t="s">
        <v>158</v>
      </c>
      <c r="E453" s="43"/>
      <c r="F453" s="234" t="s">
        <v>520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158</v>
      </c>
      <c r="AU453" s="20" t="s">
        <v>80</v>
      </c>
    </row>
    <row r="454" s="13" customFormat="1">
      <c r="A454" s="13"/>
      <c r="B454" s="235"/>
      <c r="C454" s="236"/>
      <c r="D454" s="228" t="s">
        <v>160</v>
      </c>
      <c r="E454" s="237" t="s">
        <v>19</v>
      </c>
      <c r="F454" s="238" t="s">
        <v>1350</v>
      </c>
      <c r="G454" s="236"/>
      <c r="H454" s="239">
        <v>4.7999999999999998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160</v>
      </c>
      <c r="AU454" s="245" t="s">
        <v>80</v>
      </c>
      <c r="AV454" s="13" t="s">
        <v>80</v>
      </c>
      <c r="AW454" s="13" t="s">
        <v>33</v>
      </c>
      <c r="AX454" s="13" t="s">
        <v>71</v>
      </c>
      <c r="AY454" s="245" t="s">
        <v>146</v>
      </c>
    </row>
    <row r="455" s="14" customFormat="1">
      <c r="A455" s="14"/>
      <c r="B455" s="246"/>
      <c r="C455" s="247"/>
      <c r="D455" s="228" t="s">
        <v>160</v>
      </c>
      <c r="E455" s="248" t="s">
        <v>19</v>
      </c>
      <c r="F455" s="249" t="s">
        <v>163</v>
      </c>
      <c r="G455" s="247"/>
      <c r="H455" s="250">
        <v>4.7999999999999998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160</v>
      </c>
      <c r="AU455" s="256" t="s">
        <v>80</v>
      </c>
      <c r="AV455" s="14" t="s">
        <v>154</v>
      </c>
      <c r="AW455" s="14" t="s">
        <v>33</v>
      </c>
      <c r="AX455" s="14" t="s">
        <v>78</v>
      </c>
      <c r="AY455" s="256" t="s">
        <v>146</v>
      </c>
    </row>
    <row r="456" s="2" customFormat="1" ht="24.15" customHeight="1">
      <c r="A456" s="41"/>
      <c r="B456" s="42"/>
      <c r="C456" s="215" t="s">
        <v>1351</v>
      </c>
      <c r="D456" s="215" t="s">
        <v>149</v>
      </c>
      <c r="E456" s="216" t="s">
        <v>535</v>
      </c>
      <c r="F456" s="217" t="s">
        <v>536</v>
      </c>
      <c r="G456" s="218" t="s">
        <v>312</v>
      </c>
      <c r="H456" s="267"/>
      <c r="I456" s="220"/>
      <c r="J456" s="221">
        <f>ROUND(I456*H456,2)</f>
        <v>0</v>
      </c>
      <c r="K456" s="217" t="s">
        <v>153</v>
      </c>
      <c r="L456" s="47"/>
      <c r="M456" s="222" t="s">
        <v>19</v>
      </c>
      <c r="N456" s="223" t="s">
        <v>42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242</v>
      </c>
      <c r="AT456" s="226" t="s">
        <v>149</v>
      </c>
      <c r="AU456" s="226" t="s">
        <v>80</v>
      </c>
      <c r="AY456" s="20" t="s">
        <v>146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78</v>
      </c>
      <c r="BK456" s="227">
        <f>ROUND(I456*H456,2)</f>
        <v>0</v>
      </c>
      <c r="BL456" s="20" t="s">
        <v>242</v>
      </c>
      <c r="BM456" s="226" t="s">
        <v>1352</v>
      </c>
    </row>
    <row r="457" s="2" customFormat="1">
      <c r="A457" s="41"/>
      <c r="B457" s="42"/>
      <c r="C457" s="43"/>
      <c r="D457" s="228" t="s">
        <v>156</v>
      </c>
      <c r="E457" s="43"/>
      <c r="F457" s="229" t="s">
        <v>538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156</v>
      </c>
      <c r="AU457" s="20" t="s">
        <v>80</v>
      </c>
    </row>
    <row r="458" s="2" customFormat="1">
      <c r="A458" s="41"/>
      <c r="B458" s="42"/>
      <c r="C458" s="43"/>
      <c r="D458" s="233" t="s">
        <v>158</v>
      </c>
      <c r="E458" s="43"/>
      <c r="F458" s="234" t="s">
        <v>539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158</v>
      </c>
      <c r="AU458" s="20" t="s">
        <v>80</v>
      </c>
    </row>
    <row r="459" s="2" customFormat="1" ht="33" customHeight="1">
      <c r="A459" s="41"/>
      <c r="B459" s="42"/>
      <c r="C459" s="215" t="s">
        <v>1353</v>
      </c>
      <c r="D459" s="215" t="s">
        <v>149</v>
      </c>
      <c r="E459" s="216" t="s">
        <v>541</v>
      </c>
      <c r="F459" s="217" t="s">
        <v>542</v>
      </c>
      <c r="G459" s="218" t="s">
        <v>312</v>
      </c>
      <c r="H459" s="267"/>
      <c r="I459" s="220"/>
      <c r="J459" s="221">
        <f>ROUND(I459*H459,2)</f>
        <v>0</v>
      </c>
      <c r="K459" s="217" t="s">
        <v>153</v>
      </c>
      <c r="L459" s="47"/>
      <c r="M459" s="222" t="s">
        <v>19</v>
      </c>
      <c r="N459" s="223" t="s">
        <v>42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242</v>
      </c>
      <c r="AT459" s="226" t="s">
        <v>149</v>
      </c>
      <c r="AU459" s="226" t="s">
        <v>80</v>
      </c>
      <c r="AY459" s="20" t="s">
        <v>146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78</v>
      </c>
      <c r="BK459" s="227">
        <f>ROUND(I459*H459,2)</f>
        <v>0</v>
      </c>
      <c r="BL459" s="20" t="s">
        <v>242</v>
      </c>
      <c r="BM459" s="226" t="s">
        <v>1354</v>
      </c>
    </row>
    <row r="460" s="2" customFormat="1">
      <c r="A460" s="41"/>
      <c r="B460" s="42"/>
      <c r="C460" s="43"/>
      <c r="D460" s="228" t="s">
        <v>156</v>
      </c>
      <c r="E460" s="43"/>
      <c r="F460" s="229" t="s">
        <v>544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156</v>
      </c>
      <c r="AU460" s="20" t="s">
        <v>80</v>
      </c>
    </row>
    <row r="461" s="2" customFormat="1">
      <c r="A461" s="41"/>
      <c r="B461" s="42"/>
      <c r="C461" s="43"/>
      <c r="D461" s="233" t="s">
        <v>158</v>
      </c>
      <c r="E461" s="43"/>
      <c r="F461" s="234" t="s">
        <v>545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158</v>
      </c>
      <c r="AU461" s="20" t="s">
        <v>80</v>
      </c>
    </row>
    <row r="462" s="12" customFormat="1" ht="22.8" customHeight="1">
      <c r="A462" s="12"/>
      <c r="B462" s="199"/>
      <c r="C462" s="200"/>
      <c r="D462" s="201" t="s">
        <v>70</v>
      </c>
      <c r="E462" s="213" t="s">
        <v>1355</v>
      </c>
      <c r="F462" s="213" t="s">
        <v>1356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SUM(P463:P487)</f>
        <v>0</v>
      </c>
      <c r="Q462" s="207"/>
      <c r="R462" s="208">
        <f>SUM(R463:R487)</f>
        <v>0.31395200000000001</v>
      </c>
      <c r="S462" s="207"/>
      <c r="T462" s="209">
        <f>SUM(T463:T487)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80</v>
      </c>
      <c r="AT462" s="211" t="s">
        <v>70</v>
      </c>
      <c r="AU462" s="211" t="s">
        <v>78</v>
      </c>
      <c r="AY462" s="210" t="s">
        <v>146</v>
      </c>
      <c r="BK462" s="212">
        <f>SUM(BK463:BK487)</f>
        <v>0</v>
      </c>
    </row>
    <row r="463" s="2" customFormat="1" ht="24.15" customHeight="1">
      <c r="A463" s="41"/>
      <c r="B463" s="42"/>
      <c r="C463" s="215" t="s">
        <v>1357</v>
      </c>
      <c r="D463" s="215" t="s">
        <v>149</v>
      </c>
      <c r="E463" s="216" t="s">
        <v>1358</v>
      </c>
      <c r="F463" s="217" t="s">
        <v>1359</v>
      </c>
      <c r="G463" s="218" t="s">
        <v>152</v>
      </c>
      <c r="H463" s="219">
        <v>3.2000000000000002</v>
      </c>
      <c r="I463" s="220"/>
      <c r="J463" s="221">
        <f>ROUND(I463*H463,2)</f>
        <v>0</v>
      </c>
      <c r="K463" s="217" t="s">
        <v>153</v>
      </c>
      <c r="L463" s="47"/>
      <c r="M463" s="222" t="s">
        <v>19</v>
      </c>
      <c r="N463" s="223" t="s">
        <v>42</v>
      </c>
      <c r="O463" s="87"/>
      <c r="P463" s="224">
        <f>O463*H463</f>
        <v>0</v>
      </c>
      <c r="Q463" s="224">
        <v>0.033000000000000002</v>
      </c>
      <c r="R463" s="224">
        <f>Q463*H463</f>
        <v>0.10560000000000001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242</v>
      </c>
      <c r="AT463" s="226" t="s">
        <v>149</v>
      </c>
      <c r="AU463" s="226" t="s">
        <v>80</v>
      </c>
      <c r="AY463" s="20" t="s">
        <v>146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78</v>
      </c>
      <c r="BK463" s="227">
        <f>ROUND(I463*H463,2)</f>
        <v>0</v>
      </c>
      <c r="BL463" s="20" t="s">
        <v>242</v>
      </c>
      <c r="BM463" s="226" t="s">
        <v>1360</v>
      </c>
    </row>
    <row r="464" s="2" customFormat="1">
      <c r="A464" s="41"/>
      <c r="B464" s="42"/>
      <c r="C464" s="43"/>
      <c r="D464" s="228" t="s">
        <v>156</v>
      </c>
      <c r="E464" s="43"/>
      <c r="F464" s="229" t="s">
        <v>1361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156</v>
      </c>
      <c r="AU464" s="20" t="s">
        <v>80</v>
      </c>
    </row>
    <row r="465" s="2" customFormat="1">
      <c r="A465" s="41"/>
      <c r="B465" s="42"/>
      <c r="C465" s="43"/>
      <c r="D465" s="233" t="s">
        <v>158</v>
      </c>
      <c r="E465" s="43"/>
      <c r="F465" s="234" t="s">
        <v>1362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158</v>
      </c>
      <c r="AU465" s="20" t="s">
        <v>80</v>
      </c>
    </row>
    <row r="466" s="2" customFormat="1" ht="16.5" customHeight="1">
      <c r="A466" s="41"/>
      <c r="B466" s="42"/>
      <c r="C466" s="257" t="s">
        <v>1363</v>
      </c>
      <c r="D466" s="257" t="s">
        <v>247</v>
      </c>
      <c r="E466" s="258" t="s">
        <v>1364</v>
      </c>
      <c r="F466" s="259" t="s">
        <v>1365</v>
      </c>
      <c r="G466" s="260" t="s">
        <v>152</v>
      </c>
      <c r="H466" s="261">
        <v>3.3599999999999999</v>
      </c>
      <c r="I466" s="262"/>
      <c r="J466" s="263">
        <f>ROUND(I466*H466,2)</f>
        <v>0</v>
      </c>
      <c r="K466" s="259" t="s">
        <v>260</v>
      </c>
      <c r="L466" s="264"/>
      <c r="M466" s="265" t="s">
        <v>19</v>
      </c>
      <c r="N466" s="266" t="s">
        <v>42</v>
      </c>
      <c r="O466" s="87"/>
      <c r="P466" s="224">
        <f>O466*H466</f>
        <v>0</v>
      </c>
      <c r="Q466" s="224">
        <v>0.053999999999999999</v>
      </c>
      <c r="R466" s="224">
        <f>Q466*H466</f>
        <v>0.18143999999999999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250</v>
      </c>
      <c r="AT466" s="226" t="s">
        <v>247</v>
      </c>
      <c r="AU466" s="226" t="s">
        <v>80</v>
      </c>
      <c r="AY466" s="20" t="s">
        <v>146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78</v>
      </c>
      <c r="BK466" s="227">
        <f>ROUND(I466*H466,2)</f>
        <v>0</v>
      </c>
      <c r="BL466" s="20" t="s">
        <v>242</v>
      </c>
      <c r="BM466" s="226" t="s">
        <v>1366</v>
      </c>
    </row>
    <row r="467" s="2" customFormat="1">
      <c r="A467" s="41"/>
      <c r="B467" s="42"/>
      <c r="C467" s="43"/>
      <c r="D467" s="228" t="s">
        <v>156</v>
      </c>
      <c r="E467" s="43"/>
      <c r="F467" s="229" t="s">
        <v>1365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156</v>
      </c>
      <c r="AU467" s="20" t="s">
        <v>80</v>
      </c>
    </row>
    <row r="468" s="13" customFormat="1">
      <c r="A468" s="13"/>
      <c r="B468" s="235"/>
      <c r="C468" s="236"/>
      <c r="D468" s="228" t="s">
        <v>160</v>
      </c>
      <c r="E468" s="237" t="s">
        <v>19</v>
      </c>
      <c r="F468" s="238" t="s">
        <v>1367</v>
      </c>
      <c r="G468" s="236"/>
      <c r="H468" s="239">
        <v>3.2000000000000002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160</v>
      </c>
      <c r="AU468" s="245" t="s">
        <v>80</v>
      </c>
      <c r="AV468" s="13" t="s">
        <v>80</v>
      </c>
      <c r="AW468" s="13" t="s">
        <v>33</v>
      </c>
      <c r="AX468" s="13" t="s">
        <v>78</v>
      </c>
      <c r="AY468" s="245" t="s">
        <v>146</v>
      </c>
    </row>
    <row r="469" s="13" customFormat="1">
      <c r="A469" s="13"/>
      <c r="B469" s="235"/>
      <c r="C469" s="236"/>
      <c r="D469" s="228" t="s">
        <v>160</v>
      </c>
      <c r="E469" s="236"/>
      <c r="F469" s="238" t="s">
        <v>1368</v>
      </c>
      <c r="G469" s="236"/>
      <c r="H469" s="239">
        <v>3.3599999999999999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160</v>
      </c>
      <c r="AU469" s="245" t="s">
        <v>80</v>
      </c>
      <c r="AV469" s="13" t="s">
        <v>80</v>
      </c>
      <c r="AW469" s="13" t="s">
        <v>4</v>
      </c>
      <c r="AX469" s="13" t="s">
        <v>78</v>
      </c>
      <c r="AY469" s="245" t="s">
        <v>146</v>
      </c>
    </row>
    <row r="470" s="2" customFormat="1" ht="24.15" customHeight="1">
      <c r="A470" s="41"/>
      <c r="B470" s="42"/>
      <c r="C470" s="215" t="s">
        <v>1369</v>
      </c>
      <c r="D470" s="215" t="s">
        <v>149</v>
      </c>
      <c r="E470" s="216" t="s">
        <v>1370</v>
      </c>
      <c r="F470" s="217" t="s">
        <v>1371</v>
      </c>
      <c r="G470" s="218" t="s">
        <v>152</v>
      </c>
      <c r="H470" s="219">
        <v>3.2000000000000002</v>
      </c>
      <c r="I470" s="220"/>
      <c r="J470" s="221">
        <f>ROUND(I470*H470,2)</f>
        <v>0</v>
      </c>
      <c r="K470" s="217" t="s">
        <v>153</v>
      </c>
      <c r="L470" s="47"/>
      <c r="M470" s="222" t="s">
        <v>19</v>
      </c>
      <c r="N470" s="223" t="s">
        <v>42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242</v>
      </c>
      <c r="AT470" s="226" t="s">
        <v>149</v>
      </c>
      <c r="AU470" s="226" t="s">
        <v>80</v>
      </c>
      <c r="AY470" s="20" t="s">
        <v>146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78</v>
      </c>
      <c r="BK470" s="227">
        <f>ROUND(I470*H470,2)</f>
        <v>0</v>
      </c>
      <c r="BL470" s="20" t="s">
        <v>242</v>
      </c>
      <c r="BM470" s="226" t="s">
        <v>1372</v>
      </c>
    </row>
    <row r="471" s="2" customFormat="1">
      <c r="A471" s="41"/>
      <c r="B471" s="42"/>
      <c r="C471" s="43"/>
      <c r="D471" s="228" t="s">
        <v>156</v>
      </c>
      <c r="E471" s="43"/>
      <c r="F471" s="229" t="s">
        <v>1373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156</v>
      </c>
      <c r="AU471" s="20" t="s">
        <v>80</v>
      </c>
    </row>
    <row r="472" s="2" customFormat="1">
      <c r="A472" s="41"/>
      <c r="B472" s="42"/>
      <c r="C472" s="43"/>
      <c r="D472" s="233" t="s">
        <v>158</v>
      </c>
      <c r="E472" s="43"/>
      <c r="F472" s="234" t="s">
        <v>1374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158</v>
      </c>
      <c r="AU472" s="20" t="s">
        <v>80</v>
      </c>
    </row>
    <row r="473" s="2" customFormat="1" ht="24.15" customHeight="1">
      <c r="A473" s="41"/>
      <c r="B473" s="42"/>
      <c r="C473" s="215" t="s">
        <v>1375</v>
      </c>
      <c r="D473" s="215" t="s">
        <v>149</v>
      </c>
      <c r="E473" s="216" t="s">
        <v>1376</v>
      </c>
      <c r="F473" s="217" t="s">
        <v>1377</v>
      </c>
      <c r="G473" s="218" t="s">
        <v>152</v>
      </c>
      <c r="H473" s="219">
        <v>3.2000000000000002</v>
      </c>
      <c r="I473" s="220"/>
      <c r="J473" s="221">
        <f>ROUND(I473*H473,2)</f>
        <v>0</v>
      </c>
      <c r="K473" s="217" t="s">
        <v>153</v>
      </c>
      <c r="L473" s="47"/>
      <c r="M473" s="222" t="s">
        <v>19</v>
      </c>
      <c r="N473" s="223" t="s">
        <v>42</v>
      </c>
      <c r="O473" s="87"/>
      <c r="P473" s="224">
        <f>O473*H473</f>
        <v>0</v>
      </c>
      <c r="Q473" s="224">
        <v>0.0080000000000000002</v>
      </c>
      <c r="R473" s="224">
        <f>Q473*H473</f>
        <v>0.025600000000000001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242</v>
      </c>
      <c r="AT473" s="226" t="s">
        <v>149</v>
      </c>
      <c r="AU473" s="226" t="s">
        <v>80</v>
      </c>
      <c r="AY473" s="20" t="s">
        <v>146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78</v>
      </c>
      <c r="BK473" s="227">
        <f>ROUND(I473*H473,2)</f>
        <v>0</v>
      </c>
      <c r="BL473" s="20" t="s">
        <v>242</v>
      </c>
      <c r="BM473" s="226" t="s">
        <v>1378</v>
      </c>
    </row>
    <row r="474" s="2" customFormat="1">
      <c r="A474" s="41"/>
      <c r="B474" s="42"/>
      <c r="C474" s="43"/>
      <c r="D474" s="228" t="s">
        <v>156</v>
      </c>
      <c r="E474" s="43"/>
      <c r="F474" s="229" t="s">
        <v>1379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156</v>
      </c>
      <c r="AU474" s="20" t="s">
        <v>80</v>
      </c>
    </row>
    <row r="475" s="2" customFormat="1">
      <c r="A475" s="41"/>
      <c r="B475" s="42"/>
      <c r="C475" s="43"/>
      <c r="D475" s="233" t="s">
        <v>158</v>
      </c>
      <c r="E475" s="43"/>
      <c r="F475" s="234" t="s">
        <v>1380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158</v>
      </c>
      <c r="AU475" s="20" t="s">
        <v>80</v>
      </c>
    </row>
    <row r="476" s="2" customFormat="1" ht="16.5" customHeight="1">
      <c r="A476" s="41"/>
      <c r="B476" s="42"/>
      <c r="C476" s="215" t="s">
        <v>1381</v>
      </c>
      <c r="D476" s="215" t="s">
        <v>149</v>
      </c>
      <c r="E476" s="216" t="s">
        <v>1382</v>
      </c>
      <c r="F476" s="217" t="s">
        <v>1383</v>
      </c>
      <c r="G476" s="218" t="s">
        <v>152</v>
      </c>
      <c r="H476" s="219">
        <v>3.2000000000000002</v>
      </c>
      <c r="I476" s="220"/>
      <c r="J476" s="221">
        <f>ROUND(I476*H476,2)</f>
        <v>0</v>
      </c>
      <c r="K476" s="217" t="s">
        <v>153</v>
      </c>
      <c r="L476" s="47"/>
      <c r="M476" s="222" t="s">
        <v>19</v>
      </c>
      <c r="N476" s="223" t="s">
        <v>42</v>
      </c>
      <c r="O476" s="87"/>
      <c r="P476" s="224">
        <f>O476*H476</f>
        <v>0</v>
      </c>
      <c r="Q476" s="224">
        <v>0.00040000000000000002</v>
      </c>
      <c r="R476" s="224">
        <f>Q476*H476</f>
        <v>0.0012800000000000001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242</v>
      </c>
      <c r="AT476" s="226" t="s">
        <v>149</v>
      </c>
      <c r="AU476" s="226" t="s">
        <v>80</v>
      </c>
      <c r="AY476" s="20" t="s">
        <v>146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78</v>
      </c>
      <c r="BK476" s="227">
        <f>ROUND(I476*H476,2)</f>
        <v>0</v>
      </c>
      <c r="BL476" s="20" t="s">
        <v>242</v>
      </c>
      <c r="BM476" s="226" t="s">
        <v>1384</v>
      </c>
    </row>
    <row r="477" s="2" customFormat="1">
      <c r="A477" s="41"/>
      <c r="B477" s="42"/>
      <c r="C477" s="43"/>
      <c r="D477" s="228" t="s">
        <v>156</v>
      </c>
      <c r="E477" s="43"/>
      <c r="F477" s="229" t="s">
        <v>1385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156</v>
      </c>
      <c r="AU477" s="20" t="s">
        <v>80</v>
      </c>
    </row>
    <row r="478" s="2" customFormat="1">
      <c r="A478" s="41"/>
      <c r="B478" s="42"/>
      <c r="C478" s="43"/>
      <c r="D478" s="233" t="s">
        <v>158</v>
      </c>
      <c r="E478" s="43"/>
      <c r="F478" s="234" t="s">
        <v>1386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158</v>
      </c>
      <c r="AU478" s="20" t="s">
        <v>80</v>
      </c>
    </row>
    <row r="479" s="2" customFormat="1" ht="24.15" customHeight="1">
      <c r="A479" s="41"/>
      <c r="B479" s="42"/>
      <c r="C479" s="215" t="s">
        <v>1387</v>
      </c>
      <c r="D479" s="215" t="s">
        <v>149</v>
      </c>
      <c r="E479" s="216" t="s">
        <v>1388</v>
      </c>
      <c r="F479" s="217" t="s">
        <v>1389</v>
      </c>
      <c r="G479" s="218" t="s">
        <v>152</v>
      </c>
      <c r="H479" s="219">
        <v>3.2000000000000002</v>
      </c>
      <c r="I479" s="220"/>
      <c r="J479" s="221">
        <f>ROUND(I479*H479,2)</f>
        <v>0</v>
      </c>
      <c r="K479" s="217" t="s">
        <v>153</v>
      </c>
      <c r="L479" s="47"/>
      <c r="M479" s="222" t="s">
        <v>19</v>
      </c>
      <c r="N479" s="223" t="s">
        <v>42</v>
      </c>
      <c r="O479" s="87"/>
      <c r="P479" s="224">
        <f>O479*H479</f>
        <v>0</v>
      </c>
      <c r="Q479" s="224">
        <v>1.0000000000000001E-05</v>
      </c>
      <c r="R479" s="224">
        <f>Q479*H479</f>
        <v>3.2000000000000005E-05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242</v>
      </c>
      <c r="AT479" s="226" t="s">
        <v>149</v>
      </c>
      <c r="AU479" s="226" t="s">
        <v>80</v>
      </c>
      <c r="AY479" s="20" t="s">
        <v>146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78</v>
      </c>
      <c r="BK479" s="227">
        <f>ROUND(I479*H479,2)</f>
        <v>0</v>
      </c>
      <c r="BL479" s="20" t="s">
        <v>242</v>
      </c>
      <c r="BM479" s="226" t="s">
        <v>1390</v>
      </c>
    </row>
    <row r="480" s="2" customFormat="1">
      <c r="A480" s="41"/>
      <c r="B480" s="42"/>
      <c r="C480" s="43"/>
      <c r="D480" s="228" t="s">
        <v>156</v>
      </c>
      <c r="E480" s="43"/>
      <c r="F480" s="229" t="s">
        <v>1391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156</v>
      </c>
      <c r="AU480" s="20" t="s">
        <v>80</v>
      </c>
    </row>
    <row r="481" s="2" customFormat="1">
      <c r="A481" s="41"/>
      <c r="B481" s="42"/>
      <c r="C481" s="43"/>
      <c r="D481" s="233" t="s">
        <v>158</v>
      </c>
      <c r="E481" s="43"/>
      <c r="F481" s="234" t="s">
        <v>1392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158</v>
      </c>
      <c r="AU481" s="20" t="s">
        <v>80</v>
      </c>
    </row>
    <row r="482" s="2" customFormat="1" ht="24.15" customHeight="1">
      <c r="A482" s="41"/>
      <c r="B482" s="42"/>
      <c r="C482" s="215" t="s">
        <v>1393</v>
      </c>
      <c r="D482" s="215" t="s">
        <v>149</v>
      </c>
      <c r="E482" s="216" t="s">
        <v>1394</v>
      </c>
      <c r="F482" s="217" t="s">
        <v>1395</v>
      </c>
      <c r="G482" s="218" t="s">
        <v>312</v>
      </c>
      <c r="H482" s="267"/>
      <c r="I482" s="220"/>
      <c r="J482" s="221">
        <f>ROUND(I482*H482,2)</f>
        <v>0</v>
      </c>
      <c r="K482" s="217" t="s">
        <v>153</v>
      </c>
      <c r="L482" s="47"/>
      <c r="M482" s="222" t="s">
        <v>19</v>
      </c>
      <c r="N482" s="223" t="s">
        <v>42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242</v>
      </c>
      <c r="AT482" s="226" t="s">
        <v>149</v>
      </c>
      <c r="AU482" s="226" t="s">
        <v>80</v>
      </c>
      <c r="AY482" s="20" t="s">
        <v>146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78</v>
      </c>
      <c r="BK482" s="227">
        <f>ROUND(I482*H482,2)</f>
        <v>0</v>
      </c>
      <c r="BL482" s="20" t="s">
        <v>242</v>
      </c>
      <c r="BM482" s="226" t="s">
        <v>1396</v>
      </c>
    </row>
    <row r="483" s="2" customFormat="1">
      <c r="A483" s="41"/>
      <c r="B483" s="42"/>
      <c r="C483" s="43"/>
      <c r="D483" s="228" t="s">
        <v>156</v>
      </c>
      <c r="E483" s="43"/>
      <c r="F483" s="229" t="s">
        <v>1397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156</v>
      </c>
      <c r="AU483" s="20" t="s">
        <v>80</v>
      </c>
    </row>
    <row r="484" s="2" customFormat="1">
      <c r="A484" s="41"/>
      <c r="B484" s="42"/>
      <c r="C484" s="43"/>
      <c r="D484" s="233" t="s">
        <v>158</v>
      </c>
      <c r="E484" s="43"/>
      <c r="F484" s="234" t="s">
        <v>1398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158</v>
      </c>
      <c r="AU484" s="20" t="s">
        <v>80</v>
      </c>
    </row>
    <row r="485" s="2" customFormat="1" ht="33" customHeight="1">
      <c r="A485" s="41"/>
      <c r="B485" s="42"/>
      <c r="C485" s="215" t="s">
        <v>1399</v>
      </c>
      <c r="D485" s="215" t="s">
        <v>149</v>
      </c>
      <c r="E485" s="216" t="s">
        <v>1400</v>
      </c>
      <c r="F485" s="217" t="s">
        <v>1401</v>
      </c>
      <c r="G485" s="218" t="s">
        <v>312</v>
      </c>
      <c r="H485" s="267"/>
      <c r="I485" s="220"/>
      <c r="J485" s="221">
        <f>ROUND(I485*H485,2)</f>
        <v>0</v>
      </c>
      <c r="K485" s="217" t="s">
        <v>153</v>
      </c>
      <c r="L485" s="47"/>
      <c r="M485" s="222" t="s">
        <v>19</v>
      </c>
      <c r="N485" s="223" t="s">
        <v>42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242</v>
      </c>
      <c r="AT485" s="226" t="s">
        <v>149</v>
      </c>
      <c r="AU485" s="226" t="s">
        <v>80</v>
      </c>
      <c r="AY485" s="20" t="s">
        <v>146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78</v>
      </c>
      <c r="BK485" s="227">
        <f>ROUND(I485*H485,2)</f>
        <v>0</v>
      </c>
      <c r="BL485" s="20" t="s">
        <v>242</v>
      </c>
      <c r="BM485" s="226" t="s">
        <v>1402</v>
      </c>
    </row>
    <row r="486" s="2" customFormat="1">
      <c r="A486" s="41"/>
      <c r="B486" s="42"/>
      <c r="C486" s="43"/>
      <c r="D486" s="228" t="s">
        <v>156</v>
      </c>
      <c r="E486" s="43"/>
      <c r="F486" s="229" t="s">
        <v>1403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156</v>
      </c>
      <c r="AU486" s="20" t="s">
        <v>80</v>
      </c>
    </row>
    <row r="487" s="2" customFormat="1">
      <c r="A487" s="41"/>
      <c r="B487" s="42"/>
      <c r="C487" s="43"/>
      <c r="D487" s="233" t="s">
        <v>158</v>
      </c>
      <c r="E487" s="43"/>
      <c r="F487" s="234" t="s">
        <v>1404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158</v>
      </c>
      <c r="AU487" s="20" t="s">
        <v>80</v>
      </c>
    </row>
    <row r="488" s="12" customFormat="1" ht="22.8" customHeight="1">
      <c r="A488" s="12"/>
      <c r="B488" s="199"/>
      <c r="C488" s="200"/>
      <c r="D488" s="201" t="s">
        <v>70</v>
      </c>
      <c r="E488" s="213" t="s">
        <v>546</v>
      </c>
      <c r="F488" s="213" t="s">
        <v>547</v>
      </c>
      <c r="G488" s="200"/>
      <c r="H488" s="200"/>
      <c r="I488" s="203"/>
      <c r="J488" s="214">
        <f>BK488</f>
        <v>0</v>
      </c>
      <c r="K488" s="200"/>
      <c r="L488" s="205"/>
      <c r="M488" s="206"/>
      <c r="N488" s="207"/>
      <c r="O488" s="207"/>
      <c r="P488" s="208">
        <f>SUM(P489:P533)</f>
        <v>0</v>
      </c>
      <c r="Q488" s="207"/>
      <c r="R488" s="208">
        <f>SUM(R489:R533)</f>
        <v>0.19256960000000001</v>
      </c>
      <c r="S488" s="207"/>
      <c r="T488" s="209">
        <f>SUM(T489:T533)</f>
        <v>0.0098999999999999991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0" t="s">
        <v>80</v>
      </c>
      <c r="AT488" s="211" t="s">
        <v>70</v>
      </c>
      <c r="AU488" s="211" t="s">
        <v>78</v>
      </c>
      <c r="AY488" s="210" t="s">
        <v>146</v>
      </c>
      <c r="BK488" s="212">
        <f>SUM(BK489:BK533)</f>
        <v>0</v>
      </c>
    </row>
    <row r="489" s="2" customFormat="1" ht="24.15" customHeight="1">
      <c r="A489" s="41"/>
      <c r="B489" s="42"/>
      <c r="C489" s="215" t="s">
        <v>1405</v>
      </c>
      <c r="D489" s="215" t="s">
        <v>149</v>
      </c>
      <c r="E489" s="216" t="s">
        <v>549</v>
      </c>
      <c r="F489" s="217" t="s">
        <v>550</v>
      </c>
      <c r="G489" s="218" t="s">
        <v>152</v>
      </c>
      <c r="H489" s="219">
        <v>142.72999999999999</v>
      </c>
      <c r="I489" s="220"/>
      <c r="J489" s="221">
        <f>ROUND(I489*H489,2)</f>
        <v>0</v>
      </c>
      <c r="K489" s="217" t="s">
        <v>153</v>
      </c>
      <c r="L489" s="47"/>
      <c r="M489" s="222" t="s">
        <v>19</v>
      </c>
      <c r="N489" s="223" t="s">
        <v>42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242</v>
      </c>
      <c r="AT489" s="226" t="s">
        <v>149</v>
      </c>
      <c r="AU489" s="226" t="s">
        <v>80</v>
      </c>
      <c r="AY489" s="20" t="s">
        <v>146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78</v>
      </c>
      <c r="BK489" s="227">
        <f>ROUND(I489*H489,2)</f>
        <v>0</v>
      </c>
      <c r="BL489" s="20" t="s">
        <v>242</v>
      </c>
      <c r="BM489" s="226" t="s">
        <v>1406</v>
      </c>
    </row>
    <row r="490" s="2" customFormat="1">
      <c r="A490" s="41"/>
      <c r="B490" s="42"/>
      <c r="C490" s="43"/>
      <c r="D490" s="228" t="s">
        <v>156</v>
      </c>
      <c r="E490" s="43"/>
      <c r="F490" s="229" t="s">
        <v>552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156</v>
      </c>
      <c r="AU490" s="20" t="s">
        <v>80</v>
      </c>
    </row>
    <row r="491" s="2" customFormat="1">
      <c r="A491" s="41"/>
      <c r="B491" s="42"/>
      <c r="C491" s="43"/>
      <c r="D491" s="233" t="s">
        <v>158</v>
      </c>
      <c r="E491" s="43"/>
      <c r="F491" s="234" t="s">
        <v>553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158</v>
      </c>
      <c r="AU491" s="20" t="s">
        <v>80</v>
      </c>
    </row>
    <row r="492" s="13" customFormat="1">
      <c r="A492" s="13"/>
      <c r="B492" s="235"/>
      <c r="C492" s="236"/>
      <c r="D492" s="228" t="s">
        <v>160</v>
      </c>
      <c r="E492" s="237" t="s">
        <v>19</v>
      </c>
      <c r="F492" s="238" t="s">
        <v>1407</v>
      </c>
      <c r="G492" s="236"/>
      <c r="H492" s="239">
        <v>109.66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160</v>
      </c>
      <c r="AU492" s="245" t="s">
        <v>80</v>
      </c>
      <c r="AV492" s="13" t="s">
        <v>80</v>
      </c>
      <c r="AW492" s="13" t="s">
        <v>33</v>
      </c>
      <c r="AX492" s="13" t="s">
        <v>71</v>
      </c>
      <c r="AY492" s="245" t="s">
        <v>146</v>
      </c>
    </row>
    <row r="493" s="13" customFormat="1">
      <c r="A493" s="13"/>
      <c r="B493" s="235"/>
      <c r="C493" s="236"/>
      <c r="D493" s="228" t="s">
        <v>160</v>
      </c>
      <c r="E493" s="237" t="s">
        <v>19</v>
      </c>
      <c r="F493" s="238" t="s">
        <v>1408</v>
      </c>
      <c r="G493" s="236"/>
      <c r="H493" s="239">
        <v>33.07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160</v>
      </c>
      <c r="AU493" s="245" t="s">
        <v>80</v>
      </c>
      <c r="AV493" s="13" t="s">
        <v>80</v>
      </c>
      <c r="AW493" s="13" t="s">
        <v>33</v>
      </c>
      <c r="AX493" s="13" t="s">
        <v>71</v>
      </c>
      <c r="AY493" s="245" t="s">
        <v>146</v>
      </c>
    </row>
    <row r="494" s="14" customFormat="1">
      <c r="A494" s="14"/>
      <c r="B494" s="246"/>
      <c r="C494" s="247"/>
      <c r="D494" s="228" t="s">
        <v>160</v>
      </c>
      <c r="E494" s="248" t="s">
        <v>19</v>
      </c>
      <c r="F494" s="249" t="s">
        <v>163</v>
      </c>
      <c r="G494" s="247"/>
      <c r="H494" s="250">
        <v>142.72999999999999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160</v>
      </c>
      <c r="AU494" s="256" t="s">
        <v>80</v>
      </c>
      <c r="AV494" s="14" t="s">
        <v>154</v>
      </c>
      <c r="AW494" s="14" t="s">
        <v>33</v>
      </c>
      <c r="AX494" s="14" t="s">
        <v>78</v>
      </c>
      <c r="AY494" s="256" t="s">
        <v>146</v>
      </c>
    </row>
    <row r="495" s="2" customFormat="1" ht="24.15" customHeight="1">
      <c r="A495" s="41"/>
      <c r="B495" s="42"/>
      <c r="C495" s="215" t="s">
        <v>1409</v>
      </c>
      <c r="D495" s="215" t="s">
        <v>149</v>
      </c>
      <c r="E495" s="216" t="s">
        <v>555</v>
      </c>
      <c r="F495" s="217" t="s">
        <v>556</v>
      </c>
      <c r="G495" s="218" t="s">
        <v>274</v>
      </c>
      <c r="H495" s="219">
        <v>120</v>
      </c>
      <c r="I495" s="220"/>
      <c r="J495" s="221">
        <f>ROUND(I495*H495,2)</f>
        <v>0</v>
      </c>
      <c r="K495" s="217" t="s">
        <v>153</v>
      </c>
      <c r="L495" s="47"/>
      <c r="M495" s="222" t="s">
        <v>19</v>
      </c>
      <c r="N495" s="223" t="s">
        <v>42</v>
      </c>
      <c r="O495" s="87"/>
      <c r="P495" s="224">
        <f>O495*H495</f>
        <v>0</v>
      </c>
      <c r="Q495" s="224">
        <v>1.0000000000000001E-05</v>
      </c>
      <c r="R495" s="224">
        <f>Q495*H495</f>
        <v>0.0012000000000000001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242</v>
      </c>
      <c r="AT495" s="226" t="s">
        <v>149</v>
      </c>
      <c r="AU495" s="226" t="s">
        <v>80</v>
      </c>
      <c r="AY495" s="20" t="s">
        <v>146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78</v>
      </c>
      <c r="BK495" s="227">
        <f>ROUND(I495*H495,2)</f>
        <v>0</v>
      </c>
      <c r="BL495" s="20" t="s">
        <v>242</v>
      </c>
      <c r="BM495" s="226" t="s">
        <v>1410</v>
      </c>
    </row>
    <row r="496" s="2" customFormat="1">
      <c r="A496" s="41"/>
      <c r="B496" s="42"/>
      <c r="C496" s="43"/>
      <c r="D496" s="228" t="s">
        <v>156</v>
      </c>
      <c r="E496" s="43"/>
      <c r="F496" s="229" t="s">
        <v>558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156</v>
      </c>
      <c r="AU496" s="20" t="s">
        <v>80</v>
      </c>
    </row>
    <row r="497" s="2" customFormat="1">
      <c r="A497" s="41"/>
      <c r="B497" s="42"/>
      <c r="C497" s="43"/>
      <c r="D497" s="233" t="s">
        <v>158</v>
      </c>
      <c r="E497" s="43"/>
      <c r="F497" s="234" t="s">
        <v>559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158</v>
      </c>
      <c r="AU497" s="20" t="s">
        <v>80</v>
      </c>
    </row>
    <row r="498" s="2" customFormat="1" ht="24.15" customHeight="1">
      <c r="A498" s="41"/>
      <c r="B498" s="42"/>
      <c r="C498" s="215" t="s">
        <v>1411</v>
      </c>
      <c r="D498" s="215" t="s">
        <v>149</v>
      </c>
      <c r="E498" s="216" t="s">
        <v>561</v>
      </c>
      <c r="F498" s="217" t="s">
        <v>562</v>
      </c>
      <c r="G498" s="218" t="s">
        <v>274</v>
      </c>
      <c r="H498" s="219">
        <v>110</v>
      </c>
      <c r="I498" s="220"/>
      <c r="J498" s="221">
        <f>ROUND(I498*H498,2)</f>
        <v>0</v>
      </c>
      <c r="K498" s="217" t="s">
        <v>153</v>
      </c>
      <c r="L498" s="47"/>
      <c r="M498" s="222" t="s">
        <v>19</v>
      </c>
      <c r="N498" s="223" t="s">
        <v>42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242</v>
      </c>
      <c r="AT498" s="226" t="s">
        <v>149</v>
      </c>
      <c r="AU498" s="226" t="s">
        <v>80</v>
      </c>
      <c r="AY498" s="20" t="s">
        <v>146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78</v>
      </c>
      <c r="BK498" s="227">
        <f>ROUND(I498*H498,2)</f>
        <v>0</v>
      </c>
      <c r="BL498" s="20" t="s">
        <v>242</v>
      </c>
      <c r="BM498" s="226" t="s">
        <v>1412</v>
      </c>
    </row>
    <row r="499" s="2" customFormat="1">
      <c r="A499" s="41"/>
      <c r="B499" s="42"/>
      <c r="C499" s="43"/>
      <c r="D499" s="228" t="s">
        <v>156</v>
      </c>
      <c r="E499" s="43"/>
      <c r="F499" s="229" t="s">
        <v>564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156</v>
      </c>
      <c r="AU499" s="20" t="s">
        <v>80</v>
      </c>
    </row>
    <row r="500" s="2" customFormat="1">
      <c r="A500" s="41"/>
      <c r="B500" s="42"/>
      <c r="C500" s="43"/>
      <c r="D500" s="233" t="s">
        <v>158</v>
      </c>
      <c r="E500" s="43"/>
      <c r="F500" s="234" t="s">
        <v>565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158</v>
      </c>
      <c r="AU500" s="20" t="s">
        <v>80</v>
      </c>
    </row>
    <row r="501" s="2" customFormat="1" ht="24.15" customHeight="1">
      <c r="A501" s="41"/>
      <c r="B501" s="42"/>
      <c r="C501" s="257" t="s">
        <v>1413</v>
      </c>
      <c r="D501" s="257" t="s">
        <v>247</v>
      </c>
      <c r="E501" s="258" t="s">
        <v>567</v>
      </c>
      <c r="F501" s="259" t="s">
        <v>568</v>
      </c>
      <c r="G501" s="260" t="s">
        <v>274</v>
      </c>
      <c r="H501" s="261">
        <v>121</v>
      </c>
      <c r="I501" s="262"/>
      <c r="J501" s="263">
        <f>ROUND(I501*H501,2)</f>
        <v>0</v>
      </c>
      <c r="K501" s="259" t="s">
        <v>153</v>
      </c>
      <c r="L501" s="264"/>
      <c r="M501" s="265" t="s">
        <v>19</v>
      </c>
      <c r="N501" s="266" t="s">
        <v>42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250</v>
      </c>
      <c r="AT501" s="226" t="s">
        <v>247</v>
      </c>
      <c r="AU501" s="226" t="s">
        <v>80</v>
      </c>
      <c r="AY501" s="20" t="s">
        <v>146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78</v>
      </c>
      <c r="BK501" s="227">
        <f>ROUND(I501*H501,2)</f>
        <v>0</v>
      </c>
      <c r="BL501" s="20" t="s">
        <v>242</v>
      </c>
      <c r="BM501" s="226" t="s">
        <v>1414</v>
      </c>
    </row>
    <row r="502" s="2" customFormat="1">
      <c r="A502" s="41"/>
      <c r="B502" s="42"/>
      <c r="C502" s="43"/>
      <c r="D502" s="228" t="s">
        <v>156</v>
      </c>
      <c r="E502" s="43"/>
      <c r="F502" s="229" t="s">
        <v>568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156</v>
      </c>
      <c r="AU502" s="20" t="s">
        <v>80</v>
      </c>
    </row>
    <row r="503" s="13" customFormat="1">
      <c r="A503" s="13"/>
      <c r="B503" s="235"/>
      <c r="C503" s="236"/>
      <c r="D503" s="228" t="s">
        <v>160</v>
      </c>
      <c r="E503" s="237" t="s">
        <v>19</v>
      </c>
      <c r="F503" s="238" t="s">
        <v>1415</v>
      </c>
      <c r="G503" s="236"/>
      <c r="H503" s="239">
        <v>110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160</v>
      </c>
      <c r="AU503" s="245" t="s">
        <v>80</v>
      </c>
      <c r="AV503" s="13" t="s">
        <v>80</v>
      </c>
      <c r="AW503" s="13" t="s">
        <v>33</v>
      </c>
      <c r="AX503" s="13" t="s">
        <v>78</v>
      </c>
      <c r="AY503" s="245" t="s">
        <v>146</v>
      </c>
    </row>
    <row r="504" s="13" customFormat="1">
      <c r="A504" s="13"/>
      <c r="B504" s="235"/>
      <c r="C504" s="236"/>
      <c r="D504" s="228" t="s">
        <v>160</v>
      </c>
      <c r="E504" s="236"/>
      <c r="F504" s="238" t="s">
        <v>1416</v>
      </c>
      <c r="G504" s="236"/>
      <c r="H504" s="239">
        <v>121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160</v>
      </c>
      <c r="AU504" s="245" t="s">
        <v>80</v>
      </c>
      <c r="AV504" s="13" t="s">
        <v>80</v>
      </c>
      <c r="AW504" s="13" t="s">
        <v>4</v>
      </c>
      <c r="AX504" s="13" t="s">
        <v>78</v>
      </c>
      <c r="AY504" s="245" t="s">
        <v>146</v>
      </c>
    </row>
    <row r="505" s="2" customFormat="1" ht="16.5" customHeight="1">
      <c r="A505" s="41"/>
      <c r="B505" s="42"/>
      <c r="C505" s="215" t="s">
        <v>1417</v>
      </c>
      <c r="D505" s="215" t="s">
        <v>149</v>
      </c>
      <c r="E505" s="216" t="s">
        <v>572</v>
      </c>
      <c r="F505" s="217" t="s">
        <v>573</v>
      </c>
      <c r="G505" s="218" t="s">
        <v>152</v>
      </c>
      <c r="H505" s="219">
        <v>240</v>
      </c>
      <c r="I505" s="220"/>
      <c r="J505" s="221">
        <f>ROUND(I505*H505,2)</f>
        <v>0</v>
      </c>
      <c r="K505" s="217" t="s">
        <v>153</v>
      </c>
      <c r="L505" s="47"/>
      <c r="M505" s="222" t="s">
        <v>19</v>
      </c>
      <c r="N505" s="223" t="s">
        <v>42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3.0000000000000001E-05</v>
      </c>
      <c r="T505" s="225">
        <f>S505*H505</f>
        <v>0.0071999999999999998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242</v>
      </c>
      <c r="AT505" s="226" t="s">
        <v>149</v>
      </c>
      <c r="AU505" s="226" t="s">
        <v>80</v>
      </c>
      <c r="AY505" s="20" t="s">
        <v>146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78</v>
      </c>
      <c r="BK505" s="227">
        <f>ROUND(I505*H505,2)</f>
        <v>0</v>
      </c>
      <c r="BL505" s="20" t="s">
        <v>242</v>
      </c>
      <c r="BM505" s="226" t="s">
        <v>1418</v>
      </c>
    </row>
    <row r="506" s="2" customFormat="1">
      <c r="A506" s="41"/>
      <c r="B506" s="42"/>
      <c r="C506" s="43"/>
      <c r="D506" s="228" t="s">
        <v>156</v>
      </c>
      <c r="E506" s="43"/>
      <c r="F506" s="229" t="s">
        <v>575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156</v>
      </c>
      <c r="AU506" s="20" t="s">
        <v>80</v>
      </c>
    </row>
    <row r="507" s="2" customFormat="1">
      <c r="A507" s="41"/>
      <c r="B507" s="42"/>
      <c r="C507" s="43"/>
      <c r="D507" s="233" t="s">
        <v>158</v>
      </c>
      <c r="E507" s="43"/>
      <c r="F507" s="234" t="s">
        <v>576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80</v>
      </c>
    </row>
    <row r="508" s="2" customFormat="1" ht="16.5" customHeight="1">
      <c r="A508" s="41"/>
      <c r="B508" s="42"/>
      <c r="C508" s="257" t="s">
        <v>1419</v>
      </c>
      <c r="D508" s="257" t="s">
        <v>247</v>
      </c>
      <c r="E508" s="258" t="s">
        <v>578</v>
      </c>
      <c r="F508" s="259" t="s">
        <v>579</v>
      </c>
      <c r="G508" s="260" t="s">
        <v>152</v>
      </c>
      <c r="H508" s="261">
        <v>264</v>
      </c>
      <c r="I508" s="262"/>
      <c r="J508" s="263">
        <f>ROUND(I508*H508,2)</f>
        <v>0</v>
      </c>
      <c r="K508" s="259" t="s">
        <v>153</v>
      </c>
      <c r="L508" s="264"/>
      <c r="M508" s="265" t="s">
        <v>19</v>
      </c>
      <c r="N508" s="266" t="s">
        <v>42</v>
      </c>
      <c r="O508" s="87"/>
      <c r="P508" s="224">
        <f>O508*H508</f>
        <v>0</v>
      </c>
      <c r="Q508" s="224">
        <v>0.00035</v>
      </c>
      <c r="R508" s="224">
        <f>Q508*H508</f>
        <v>0.092399999999999996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250</v>
      </c>
      <c r="AT508" s="226" t="s">
        <v>247</v>
      </c>
      <c r="AU508" s="226" t="s">
        <v>80</v>
      </c>
      <c r="AY508" s="20" t="s">
        <v>146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78</v>
      </c>
      <c r="BK508" s="227">
        <f>ROUND(I508*H508,2)</f>
        <v>0</v>
      </c>
      <c r="BL508" s="20" t="s">
        <v>242</v>
      </c>
      <c r="BM508" s="226" t="s">
        <v>1420</v>
      </c>
    </row>
    <row r="509" s="2" customFormat="1">
      <c r="A509" s="41"/>
      <c r="B509" s="42"/>
      <c r="C509" s="43"/>
      <c r="D509" s="228" t="s">
        <v>156</v>
      </c>
      <c r="E509" s="43"/>
      <c r="F509" s="229" t="s">
        <v>579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156</v>
      </c>
      <c r="AU509" s="20" t="s">
        <v>80</v>
      </c>
    </row>
    <row r="510" s="13" customFormat="1">
      <c r="A510" s="13"/>
      <c r="B510" s="235"/>
      <c r="C510" s="236"/>
      <c r="D510" s="228" t="s">
        <v>160</v>
      </c>
      <c r="E510" s="237" t="s">
        <v>19</v>
      </c>
      <c r="F510" s="238" t="s">
        <v>1421</v>
      </c>
      <c r="G510" s="236"/>
      <c r="H510" s="239">
        <v>240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160</v>
      </c>
      <c r="AU510" s="245" t="s">
        <v>80</v>
      </c>
      <c r="AV510" s="13" t="s">
        <v>80</v>
      </c>
      <c r="AW510" s="13" t="s">
        <v>33</v>
      </c>
      <c r="AX510" s="13" t="s">
        <v>78</v>
      </c>
      <c r="AY510" s="245" t="s">
        <v>146</v>
      </c>
    </row>
    <row r="511" s="13" customFormat="1">
      <c r="A511" s="13"/>
      <c r="B511" s="235"/>
      <c r="C511" s="236"/>
      <c r="D511" s="228" t="s">
        <v>160</v>
      </c>
      <c r="E511" s="236"/>
      <c r="F511" s="238" t="s">
        <v>1422</v>
      </c>
      <c r="G511" s="236"/>
      <c r="H511" s="239">
        <v>264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160</v>
      </c>
      <c r="AU511" s="245" t="s">
        <v>80</v>
      </c>
      <c r="AV511" s="13" t="s">
        <v>80</v>
      </c>
      <c r="AW511" s="13" t="s">
        <v>4</v>
      </c>
      <c r="AX511" s="13" t="s">
        <v>78</v>
      </c>
      <c r="AY511" s="245" t="s">
        <v>146</v>
      </c>
    </row>
    <row r="512" s="2" customFormat="1" ht="21.75" customHeight="1">
      <c r="A512" s="41"/>
      <c r="B512" s="42"/>
      <c r="C512" s="215" t="s">
        <v>1415</v>
      </c>
      <c r="D512" s="215" t="s">
        <v>149</v>
      </c>
      <c r="E512" s="216" t="s">
        <v>583</v>
      </c>
      <c r="F512" s="217" t="s">
        <v>584</v>
      </c>
      <c r="G512" s="218" t="s">
        <v>152</v>
      </c>
      <c r="H512" s="219">
        <v>90</v>
      </c>
      <c r="I512" s="220"/>
      <c r="J512" s="221">
        <f>ROUND(I512*H512,2)</f>
        <v>0</v>
      </c>
      <c r="K512" s="217" t="s">
        <v>153</v>
      </c>
      <c r="L512" s="47"/>
      <c r="M512" s="222" t="s">
        <v>19</v>
      </c>
      <c r="N512" s="223" t="s">
        <v>42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3.0000000000000001E-05</v>
      </c>
      <c r="T512" s="225">
        <f>S512*H512</f>
        <v>0.0027000000000000001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242</v>
      </c>
      <c r="AT512" s="226" t="s">
        <v>149</v>
      </c>
      <c r="AU512" s="226" t="s">
        <v>80</v>
      </c>
      <c r="AY512" s="20" t="s">
        <v>146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78</v>
      </c>
      <c r="BK512" s="227">
        <f>ROUND(I512*H512,2)</f>
        <v>0</v>
      </c>
      <c r="BL512" s="20" t="s">
        <v>242</v>
      </c>
      <c r="BM512" s="226" t="s">
        <v>1423</v>
      </c>
    </row>
    <row r="513" s="2" customFormat="1">
      <c r="A513" s="41"/>
      <c r="B513" s="42"/>
      <c r="C513" s="43"/>
      <c r="D513" s="228" t="s">
        <v>156</v>
      </c>
      <c r="E513" s="43"/>
      <c r="F513" s="229" t="s">
        <v>586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156</v>
      </c>
      <c r="AU513" s="20" t="s">
        <v>80</v>
      </c>
    </row>
    <row r="514" s="2" customFormat="1">
      <c r="A514" s="41"/>
      <c r="B514" s="42"/>
      <c r="C514" s="43"/>
      <c r="D514" s="233" t="s">
        <v>158</v>
      </c>
      <c r="E514" s="43"/>
      <c r="F514" s="234" t="s">
        <v>587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158</v>
      </c>
      <c r="AU514" s="20" t="s">
        <v>80</v>
      </c>
    </row>
    <row r="515" s="2" customFormat="1" ht="16.5" customHeight="1">
      <c r="A515" s="41"/>
      <c r="B515" s="42"/>
      <c r="C515" s="257" t="s">
        <v>1424</v>
      </c>
      <c r="D515" s="257" t="s">
        <v>247</v>
      </c>
      <c r="E515" s="258" t="s">
        <v>589</v>
      </c>
      <c r="F515" s="259" t="s">
        <v>590</v>
      </c>
      <c r="G515" s="260" t="s">
        <v>152</v>
      </c>
      <c r="H515" s="261">
        <v>99</v>
      </c>
      <c r="I515" s="262"/>
      <c r="J515" s="263">
        <f>ROUND(I515*H515,2)</f>
        <v>0</v>
      </c>
      <c r="K515" s="259" t="s">
        <v>153</v>
      </c>
      <c r="L515" s="264"/>
      <c r="M515" s="265" t="s">
        <v>19</v>
      </c>
      <c r="N515" s="266" t="s">
        <v>42</v>
      </c>
      <c r="O515" s="87"/>
      <c r="P515" s="224">
        <f>O515*H515</f>
        <v>0</v>
      </c>
      <c r="Q515" s="224">
        <v>0.00025000000000000001</v>
      </c>
      <c r="R515" s="224">
        <f>Q515*H515</f>
        <v>0.024750000000000001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250</v>
      </c>
      <c r="AT515" s="226" t="s">
        <v>247</v>
      </c>
      <c r="AU515" s="226" t="s">
        <v>80</v>
      </c>
      <c r="AY515" s="20" t="s">
        <v>146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78</v>
      </c>
      <c r="BK515" s="227">
        <f>ROUND(I515*H515,2)</f>
        <v>0</v>
      </c>
      <c r="BL515" s="20" t="s">
        <v>242</v>
      </c>
      <c r="BM515" s="226" t="s">
        <v>1425</v>
      </c>
    </row>
    <row r="516" s="2" customFormat="1">
      <c r="A516" s="41"/>
      <c r="B516" s="42"/>
      <c r="C516" s="43"/>
      <c r="D516" s="228" t="s">
        <v>156</v>
      </c>
      <c r="E516" s="43"/>
      <c r="F516" s="229" t="s">
        <v>590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156</v>
      </c>
      <c r="AU516" s="20" t="s">
        <v>80</v>
      </c>
    </row>
    <row r="517" s="13" customFormat="1">
      <c r="A517" s="13"/>
      <c r="B517" s="235"/>
      <c r="C517" s="236"/>
      <c r="D517" s="228" t="s">
        <v>160</v>
      </c>
      <c r="E517" s="237" t="s">
        <v>19</v>
      </c>
      <c r="F517" s="238" t="s">
        <v>1334</v>
      </c>
      <c r="G517" s="236"/>
      <c r="H517" s="239">
        <v>90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160</v>
      </c>
      <c r="AU517" s="245" t="s">
        <v>80</v>
      </c>
      <c r="AV517" s="13" t="s">
        <v>80</v>
      </c>
      <c r="AW517" s="13" t="s">
        <v>33</v>
      </c>
      <c r="AX517" s="13" t="s">
        <v>78</v>
      </c>
      <c r="AY517" s="245" t="s">
        <v>146</v>
      </c>
    </row>
    <row r="518" s="13" customFormat="1">
      <c r="A518" s="13"/>
      <c r="B518" s="235"/>
      <c r="C518" s="236"/>
      <c r="D518" s="228" t="s">
        <v>160</v>
      </c>
      <c r="E518" s="236"/>
      <c r="F518" s="238" t="s">
        <v>1426</v>
      </c>
      <c r="G518" s="236"/>
      <c r="H518" s="239">
        <v>99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160</v>
      </c>
      <c r="AU518" s="245" t="s">
        <v>80</v>
      </c>
      <c r="AV518" s="13" t="s">
        <v>80</v>
      </c>
      <c r="AW518" s="13" t="s">
        <v>4</v>
      </c>
      <c r="AX518" s="13" t="s">
        <v>78</v>
      </c>
      <c r="AY518" s="245" t="s">
        <v>146</v>
      </c>
    </row>
    <row r="519" s="2" customFormat="1" ht="24.15" customHeight="1">
      <c r="A519" s="41"/>
      <c r="B519" s="42"/>
      <c r="C519" s="215" t="s">
        <v>1427</v>
      </c>
      <c r="D519" s="215" t="s">
        <v>149</v>
      </c>
      <c r="E519" s="216" t="s">
        <v>594</v>
      </c>
      <c r="F519" s="217" t="s">
        <v>595</v>
      </c>
      <c r="G519" s="218" t="s">
        <v>152</v>
      </c>
      <c r="H519" s="219">
        <v>142.72999999999999</v>
      </c>
      <c r="I519" s="220"/>
      <c r="J519" s="221">
        <f>ROUND(I519*H519,2)</f>
        <v>0</v>
      </c>
      <c r="K519" s="217" t="s">
        <v>153</v>
      </c>
      <c r="L519" s="47"/>
      <c r="M519" s="222" t="s">
        <v>19</v>
      </c>
      <c r="N519" s="223" t="s">
        <v>42</v>
      </c>
      <c r="O519" s="87"/>
      <c r="P519" s="224">
        <f>O519*H519</f>
        <v>0</v>
      </c>
      <c r="Q519" s="224">
        <v>0.00020000000000000001</v>
      </c>
      <c r="R519" s="224">
        <f>Q519*H519</f>
        <v>0.028545999999999998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242</v>
      </c>
      <c r="AT519" s="226" t="s">
        <v>149</v>
      </c>
      <c r="AU519" s="226" t="s">
        <v>80</v>
      </c>
      <c r="AY519" s="20" t="s">
        <v>146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78</v>
      </c>
      <c r="BK519" s="227">
        <f>ROUND(I519*H519,2)</f>
        <v>0</v>
      </c>
      <c r="BL519" s="20" t="s">
        <v>242</v>
      </c>
      <c r="BM519" s="226" t="s">
        <v>1428</v>
      </c>
    </row>
    <row r="520" s="2" customFormat="1">
      <c r="A520" s="41"/>
      <c r="B520" s="42"/>
      <c r="C520" s="43"/>
      <c r="D520" s="228" t="s">
        <v>156</v>
      </c>
      <c r="E520" s="43"/>
      <c r="F520" s="229" t="s">
        <v>597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156</v>
      </c>
      <c r="AU520" s="20" t="s">
        <v>80</v>
      </c>
    </row>
    <row r="521" s="2" customFormat="1">
      <c r="A521" s="41"/>
      <c r="B521" s="42"/>
      <c r="C521" s="43"/>
      <c r="D521" s="233" t="s">
        <v>158</v>
      </c>
      <c r="E521" s="43"/>
      <c r="F521" s="234" t="s">
        <v>598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158</v>
      </c>
      <c r="AU521" s="20" t="s">
        <v>80</v>
      </c>
    </row>
    <row r="522" s="13" customFormat="1">
      <c r="A522" s="13"/>
      <c r="B522" s="235"/>
      <c r="C522" s="236"/>
      <c r="D522" s="228" t="s">
        <v>160</v>
      </c>
      <c r="E522" s="237" t="s">
        <v>19</v>
      </c>
      <c r="F522" s="238" t="s">
        <v>1407</v>
      </c>
      <c r="G522" s="236"/>
      <c r="H522" s="239">
        <v>109.66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160</v>
      </c>
      <c r="AU522" s="245" t="s">
        <v>80</v>
      </c>
      <c r="AV522" s="13" t="s">
        <v>80</v>
      </c>
      <c r="AW522" s="13" t="s">
        <v>33</v>
      </c>
      <c r="AX522" s="13" t="s">
        <v>71</v>
      </c>
      <c r="AY522" s="245" t="s">
        <v>146</v>
      </c>
    </row>
    <row r="523" s="13" customFormat="1">
      <c r="A523" s="13"/>
      <c r="B523" s="235"/>
      <c r="C523" s="236"/>
      <c r="D523" s="228" t="s">
        <v>160</v>
      </c>
      <c r="E523" s="237" t="s">
        <v>19</v>
      </c>
      <c r="F523" s="238" t="s">
        <v>1408</v>
      </c>
      <c r="G523" s="236"/>
      <c r="H523" s="239">
        <v>33.07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160</v>
      </c>
      <c r="AU523" s="245" t="s">
        <v>80</v>
      </c>
      <c r="AV523" s="13" t="s">
        <v>80</v>
      </c>
      <c r="AW523" s="13" t="s">
        <v>33</v>
      </c>
      <c r="AX523" s="13" t="s">
        <v>71</v>
      </c>
      <c r="AY523" s="245" t="s">
        <v>146</v>
      </c>
    </row>
    <row r="524" s="14" customFormat="1">
      <c r="A524" s="14"/>
      <c r="B524" s="246"/>
      <c r="C524" s="247"/>
      <c r="D524" s="228" t="s">
        <v>160</v>
      </c>
      <c r="E524" s="248" t="s">
        <v>19</v>
      </c>
      <c r="F524" s="249" t="s">
        <v>163</v>
      </c>
      <c r="G524" s="247"/>
      <c r="H524" s="250">
        <v>142.72999999999999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160</v>
      </c>
      <c r="AU524" s="256" t="s">
        <v>80</v>
      </c>
      <c r="AV524" s="14" t="s">
        <v>154</v>
      </c>
      <c r="AW524" s="14" t="s">
        <v>33</v>
      </c>
      <c r="AX524" s="14" t="s">
        <v>78</v>
      </c>
      <c r="AY524" s="256" t="s">
        <v>146</v>
      </c>
    </row>
    <row r="525" s="2" customFormat="1" ht="33" customHeight="1">
      <c r="A525" s="41"/>
      <c r="B525" s="42"/>
      <c r="C525" s="215" t="s">
        <v>1429</v>
      </c>
      <c r="D525" s="215" t="s">
        <v>149</v>
      </c>
      <c r="E525" s="216" t="s">
        <v>600</v>
      </c>
      <c r="F525" s="217" t="s">
        <v>601</v>
      </c>
      <c r="G525" s="218" t="s">
        <v>152</v>
      </c>
      <c r="H525" s="219">
        <v>142.72999999999999</v>
      </c>
      <c r="I525" s="220"/>
      <c r="J525" s="221">
        <f>ROUND(I525*H525,2)</f>
        <v>0</v>
      </c>
      <c r="K525" s="217" t="s">
        <v>153</v>
      </c>
      <c r="L525" s="47"/>
      <c r="M525" s="222" t="s">
        <v>19</v>
      </c>
      <c r="N525" s="223" t="s">
        <v>42</v>
      </c>
      <c r="O525" s="87"/>
      <c r="P525" s="224">
        <f>O525*H525</f>
        <v>0</v>
      </c>
      <c r="Q525" s="224">
        <v>0.00029999999999999997</v>
      </c>
      <c r="R525" s="224">
        <f>Q525*H525</f>
        <v>0.042818999999999996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242</v>
      </c>
      <c r="AT525" s="226" t="s">
        <v>149</v>
      </c>
      <c r="AU525" s="226" t="s">
        <v>80</v>
      </c>
      <c r="AY525" s="20" t="s">
        <v>146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78</v>
      </c>
      <c r="BK525" s="227">
        <f>ROUND(I525*H525,2)</f>
        <v>0</v>
      </c>
      <c r="BL525" s="20" t="s">
        <v>242</v>
      </c>
      <c r="BM525" s="226" t="s">
        <v>1430</v>
      </c>
    </row>
    <row r="526" s="2" customFormat="1">
      <c r="A526" s="41"/>
      <c r="B526" s="42"/>
      <c r="C526" s="43"/>
      <c r="D526" s="228" t="s">
        <v>156</v>
      </c>
      <c r="E526" s="43"/>
      <c r="F526" s="229" t="s">
        <v>603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156</v>
      </c>
      <c r="AU526" s="20" t="s">
        <v>80</v>
      </c>
    </row>
    <row r="527" s="2" customFormat="1">
      <c r="A527" s="41"/>
      <c r="B527" s="42"/>
      <c r="C527" s="43"/>
      <c r="D527" s="233" t="s">
        <v>158</v>
      </c>
      <c r="E527" s="43"/>
      <c r="F527" s="234" t="s">
        <v>604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158</v>
      </c>
      <c r="AU527" s="20" t="s">
        <v>80</v>
      </c>
    </row>
    <row r="528" s="13" customFormat="1">
      <c r="A528" s="13"/>
      <c r="B528" s="235"/>
      <c r="C528" s="236"/>
      <c r="D528" s="228" t="s">
        <v>160</v>
      </c>
      <c r="E528" s="237" t="s">
        <v>19</v>
      </c>
      <c r="F528" s="238" t="s">
        <v>1407</v>
      </c>
      <c r="G528" s="236"/>
      <c r="H528" s="239">
        <v>109.66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160</v>
      </c>
      <c r="AU528" s="245" t="s">
        <v>80</v>
      </c>
      <c r="AV528" s="13" t="s">
        <v>80</v>
      </c>
      <c r="AW528" s="13" t="s">
        <v>33</v>
      </c>
      <c r="AX528" s="13" t="s">
        <v>71</v>
      </c>
      <c r="AY528" s="245" t="s">
        <v>146</v>
      </c>
    </row>
    <row r="529" s="13" customFormat="1">
      <c r="A529" s="13"/>
      <c r="B529" s="235"/>
      <c r="C529" s="236"/>
      <c r="D529" s="228" t="s">
        <v>160</v>
      </c>
      <c r="E529" s="237" t="s">
        <v>19</v>
      </c>
      <c r="F529" s="238" t="s">
        <v>1408</v>
      </c>
      <c r="G529" s="236"/>
      <c r="H529" s="239">
        <v>33.07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160</v>
      </c>
      <c r="AU529" s="245" t="s">
        <v>80</v>
      </c>
      <c r="AV529" s="13" t="s">
        <v>80</v>
      </c>
      <c r="AW529" s="13" t="s">
        <v>33</v>
      </c>
      <c r="AX529" s="13" t="s">
        <v>71</v>
      </c>
      <c r="AY529" s="245" t="s">
        <v>146</v>
      </c>
    </row>
    <row r="530" s="14" customFormat="1">
      <c r="A530" s="14"/>
      <c r="B530" s="246"/>
      <c r="C530" s="247"/>
      <c r="D530" s="228" t="s">
        <v>160</v>
      </c>
      <c r="E530" s="248" t="s">
        <v>19</v>
      </c>
      <c r="F530" s="249" t="s">
        <v>163</v>
      </c>
      <c r="G530" s="247"/>
      <c r="H530" s="250">
        <v>142.72999999999999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160</v>
      </c>
      <c r="AU530" s="256" t="s">
        <v>80</v>
      </c>
      <c r="AV530" s="14" t="s">
        <v>154</v>
      </c>
      <c r="AW530" s="14" t="s">
        <v>33</v>
      </c>
      <c r="AX530" s="14" t="s">
        <v>78</v>
      </c>
      <c r="AY530" s="256" t="s">
        <v>146</v>
      </c>
    </row>
    <row r="531" s="2" customFormat="1" ht="33" customHeight="1">
      <c r="A531" s="41"/>
      <c r="B531" s="42"/>
      <c r="C531" s="215" t="s">
        <v>1431</v>
      </c>
      <c r="D531" s="215" t="s">
        <v>149</v>
      </c>
      <c r="E531" s="216" t="s">
        <v>1432</v>
      </c>
      <c r="F531" s="217" t="s">
        <v>1433</v>
      </c>
      <c r="G531" s="218" t="s">
        <v>152</v>
      </c>
      <c r="H531" s="219">
        <v>142.72999999999999</v>
      </c>
      <c r="I531" s="220"/>
      <c r="J531" s="221">
        <f>ROUND(I531*H531,2)</f>
        <v>0</v>
      </c>
      <c r="K531" s="217" t="s">
        <v>153</v>
      </c>
      <c r="L531" s="47"/>
      <c r="M531" s="222" t="s">
        <v>19</v>
      </c>
      <c r="N531" s="223" t="s">
        <v>42</v>
      </c>
      <c r="O531" s="87"/>
      <c r="P531" s="224">
        <f>O531*H531</f>
        <v>0</v>
      </c>
      <c r="Q531" s="224">
        <v>2.0000000000000002E-05</v>
      </c>
      <c r="R531" s="224">
        <f>Q531*H531</f>
        <v>0.0028546000000000001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242</v>
      </c>
      <c r="AT531" s="226" t="s">
        <v>149</v>
      </c>
      <c r="AU531" s="226" t="s">
        <v>80</v>
      </c>
      <c r="AY531" s="20" t="s">
        <v>146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78</v>
      </c>
      <c r="BK531" s="227">
        <f>ROUND(I531*H531,2)</f>
        <v>0</v>
      </c>
      <c r="BL531" s="20" t="s">
        <v>242</v>
      </c>
      <c r="BM531" s="226" t="s">
        <v>1434</v>
      </c>
    </row>
    <row r="532" s="2" customFormat="1">
      <c r="A532" s="41"/>
      <c r="B532" s="42"/>
      <c r="C532" s="43"/>
      <c r="D532" s="228" t="s">
        <v>156</v>
      </c>
      <c r="E532" s="43"/>
      <c r="F532" s="229" t="s">
        <v>1435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156</v>
      </c>
      <c r="AU532" s="20" t="s">
        <v>80</v>
      </c>
    </row>
    <row r="533" s="2" customFormat="1">
      <c r="A533" s="41"/>
      <c r="B533" s="42"/>
      <c r="C533" s="43"/>
      <c r="D533" s="233" t="s">
        <v>158</v>
      </c>
      <c r="E533" s="43"/>
      <c r="F533" s="234" t="s">
        <v>1436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158</v>
      </c>
      <c r="AU533" s="20" t="s">
        <v>80</v>
      </c>
    </row>
    <row r="534" s="12" customFormat="1" ht="25.92" customHeight="1">
      <c r="A534" s="12"/>
      <c r="B534" s="199"/>
      <c r="C534" s="200"/>
      <c r="D534" s="201" t="s">
        <v>70</v>
      </c>
      <c r="E534" s="202" t="s">
        <v>247</v>
      </c>
      <c r="F534" s="202" t="s">
        <v>1437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</f>
        <v>0</v>
      </c>
      <c r="Q534" s="207"/>
      <c r="R534" s="208">
        <f>R535</f>
        <v>0.0166</v>
      </c>
      <c r="S534" s="207"/>
      <c r="T534" s="209">
        <f>T535</f>
        <v>0.18855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169</v>
      </c>
      <c r="AT534" s="211" t="s">
        <v>70</v>
      </c>
      <c r="AU534" s="211" t="s">
        <v>71</v>
      </c>
      <c r="AY534" s="210" t="s">
        <v>146</v>
      </c>
      <c r="BK534" s="212">
        <f>BK535</f>
        <v>0</v>
      </c>
    </row>
    <row r="535" s="12" customFormat="1" ht="22.8" customHeight="1">
      <c r="A535" s="12"/>
      <c r="B535" s="199"/>
      <c r="C535" s="200"/>
      <c r="D535" s="201" t="s">
        <v>70</v>
      </c>
      <c r="E535" s="213" t="s">
        <v>1438</v>
      </c>
      <c r="F535" s="213" t="s">
        <v>1439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SUM(P536:P564)</f>
        <v>0</v>
      </c>
      <c r="Q535" s="207"/>
      <c r="R535" s="208">
        <f>SUM(R536:R564)</f>
        <v>0.0166</v>
      </c>
      <c r="S535" s="207"/>
      <c r="T535" s="209">
        <f>SUM(T536:T564)</f>
        <v>0.18855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169</v>
      </c>
      <c r="AT535" s="211" t="s">
        <v>70</v>
      </c>
      <c r="AU535" s="211" t="s">
        <v>78</v>
      </c>
      <c r="AY535" s="210" t="s">
        <v>146</v>
      </c>
      <c r="BK535" s="212">
        <f>SUM(BK536:BK564)</f>
        <v>0</v>
      </c>
    </row>
    <row r="536" s="2" customFormat="1" ht="24.15" customHeight="1">
      <c r="A536" s="41"/>
      <c r="B536" s="42"/>
      <c r="C536" s="215" t="s">
        <v>1440</v>
      </c>
      <c r="D536" s="215" t="s">
        <v>149</v>
      </c>
      <c r="E536" s="216" t="s">
        <v>1441</v>
      </c>
      <c r="F536" s="217" t="s">
        <v>1442</v>
      </c>
      <c r="G536" s="218" t="s">
        <v>274</v>
      </c>
      <c r="H536" s="219">
        <v>20</v>
      </c>
      <c r="I536" s="220"/>
      <c r="J536" s="221">
        <f>ROUND(I536*H536,2)</f>
        <v>0</v>
      </c>
      <c r="K536" s="217" t="s">
        <v>153</v>
      </c>
      <c r="L536" s="47"/>
      <c r="M536" s="222" t="s">
        <v>19</v>
      </c>
      <c r="N536" s="223" t="s">
        <v>42</v>
      </c>
      <c r="O536" s="87"/>
      <c r="P536" s="224">
        <f>O536*H536</f>
        <v>0</v>
      </c>
      <c r="Q536" s="224">
        <v>0.00083000000000000001</v>
      </c>
      <c r="R536" s="224">
        <f>Q536*H536</f>
        <v>0.0166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554</v>
      </c>
      <c r="AT536" s="226" t="s">
        <v>149</v>
      </c>
      <c r="AU536" s="226" t="s">
        <v>80</v>
      </c>
      <c r="AY536" s="20" t="s">
        <v>146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78</v>
      </c>
      <c r="BK536" s="227">
        <f>ROUND(I536*H536,2)</f>
        <v>0</v>
      </c>
      <c r="BL536" s="20" t="s">
        <v>554</v>
      </c>
      <c r="BM536" s="226" t="s">
        <v>1443</v>
      </c>
    </row>
    <row r="537" s="2" customFormat="1">
      <c r="A537" s="41"/>
      <c r="B537" s="42"/>
      <c r="C537" s="43"/>
      <c r="D537" s="228" t="s">
        <v>156</v>
      </c>
      <c r="E537" s="43"/>
      <c r="F537" s="229" t="s">
        <v>1444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156</v>
      </c>
      <c r="AU537" s="20" t="s">
        <v>80</v>
      </c>
    </row>
    <row r="538" s="2" customFormat="1">
      <c r="A538" s="41"/>
      <c r="B538" s="42"/>
      <c r="C538" s="43"/>
      <c r="D538" s="233" t="s">
        <v>158</v>
      </c>
      <c r="E538" s="43"/>
      <c r="F538" s="234" t="s">
        <v>1445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158</v>
      </c>
      <c r="AU538" s="20" t="s">
        <v>80</v>
      </c>
    </row>
    <row r="539" s="2" customFormat="1" ht="24.15" customHeight="1">
      <c r="A539" s="41"/>
      <c r="B539" s="42"/>
      <c r="C539" s="215" t="s">
        <v>1446</v>
      </c>
      <c r="D539" s="215" t="s">
        <v>149</v>
      </c>
      <c r="E539" s="216" t="s">
        <v>1447</v>
      </c>
      <c r="F539" s="217" t="s">
        <v>1448</v>
      </c>
      <c r="G539" s="218" t="s">
        <v>241</v>
      </c>
      <c r="H539" s="219">
        <v>15</v>
      </c>
      <c r="I539" s="220"/>
      <c r="J539" s="221">
        <f>ROUND(I539*H539,2)</f>
        <v>0</v>
      </c>
      <c r="K539" s="217" t="s">
        <v>153</v>
      </c>
      <c r="L539" s="47"/>
      <c r="M539" s="222" t="s">
        <v>19</v>
      </c>
      <c r="N539" s="223" t="s">
        <v>42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0.00056999999999999998</v>
      </c>
      <c r="T539" s="225">
        <f>S539*H539</f>
        <v>0.0085500000000000003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554</v>
      </c>
      <c r="AT539" s="226" t="s">
        <v>149</v>
      </c>
      <c r="AU539" s="226" t="s">
        <v>80</v>
      </c>
      <c r="AY539" s="20" t="s">
        <v>146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78</v>
      </c>
      <c r="BK539" s="227">
        <f>ROUND(I539*H539,2)</f>
        <v>0</v>
      </c>
      <c r="BL539" s="20" t="s">
        <v>554</v>
      </c>
      <c r="BM539" s="226" t="s">
        <v>1449</v>
      </c>
    </row>
    <row r="540" s="2" customFormat="1">
      <c r="A540" s="41"/>
      <c r="B540" s="42"/>
      <c r="C540" s="43"/>
      <c r="D540" s="228" t="s">
        <v>156</v>
      </c>
      <c r="E540" s="43"/>
      <c r="F540" s="229" t="s">
        <v>1450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156</v>
      </c>
      <c r="AU540" s="20" t="s">
        <v>80</v>
      </c>
    </row>
    <row r="541" s="2" customFormat="1">
      <c r="A541" s="41"/>
      <c r="B541" s="42"/>
      <c r="C541" s="43"/>
      <c r="D541" s="233" t="s">
        <v>158</v>
      </c>
      <c r="E541" s="43"/>
      <c r="F541" s="234" t="s">
        <v>1451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158</v>
      </c>
      <c r="AU541" s="20" t="s">
        <v>80</v>
      </c>
    </row>
    <row r="542" s="2" customFormat="1" ht="33" customHeight="1">
      <c r="A542" s="41"/>
      <c r="B542" s="42"/>
      <c r="C542" s="215" t="s">
        <v>1452</v>
      </c>
      <c r="D542" s="215" t="s">
        <v>149</v>
      </c>
      <c r="E542" s="216" t="s">
        <v>1453</v>
      </c>
      <c r="F542" s="217" t="s">
        <v>1454</v>
      </c>
      <c r="G542" s="218" t="s">
        <v>274</v>
      </c>
      <c r="H542" s="219">
        <v>20</v>
      </c>
      <c r="I542" s="220"/>
      <c r="J542" s="221">
        <f>ROUND(I542*H542,2)</f>
        <v>0</v>
      </c>
      <c r="K542" s="217" t="s">
        <v>153</v>
      </c>
      <c r="L542" s="47"/>
      <c r="M542" s="222" t="s">
        <v>19</v>
      </c>
      <c r="N542" s="223" t="s">
        <v>42</v>
      </c>
      <c r="O542" s="87"/>
      <c r="P542" s="224">
        <f>O542*H542</f>
        <v>0</v>
      </c>
      <c r="Q542" s="224">
        <v>0</v>
      </c>
      <c r="R542" s="224">
        <f>Q542*H542</f>
        <v>0</v>
      </c>
      <c r="S542" s="224">
        <v>0.0089999999999999993</v>
      </c>
      <c r="T542" s="225">
        <f>S542*H542</f>
        <v>0.17999999999999999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554</v>
      </c>
      <c r="AT542" s="226" t="s">
        <v>149</v>
      </c>
      <c r="AU542" s="226" t="s">
        <v>80</v>
      </c>
      <c r="AY542" s="20" t="s">
        <v>146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78</v>
      </c>
      <c r="BK542" s="227">
        <f>ROUND(I542*H542,2)</f>
        <v>0</v>
      </c>
      <c r="BL542" s="20" t="s">
        <v>554</v>
      </c>
      <c r="BM542" s="226" t="s">
        <v>1455</v>
      </c>
    </row>
    <row r="543" s="2" customFormat="1">
      <c r="A543" s="41"/>
      <c r="B543" s="42"/>
      <c r="C543" s="43"/>
      <c r="D543" s="228" t="s">
        <v>156</v>
      </c>
      <c r="E543" s="43"/>
      <c r="F543" s="229" t="s">
        <v>1456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156</v>
      </c>
      <c r="AU543" s="20" t="s">
        <v>80</v>
      </c>
    </row>
    <row r="544" s="2" customFormat="1">
      <c r="A544" s="41"/>
      <c r="B544" s="42"/>
      <c r="C544" s="43"/>
      <c r="D544" s="233" t="s">
        <v>158</v>
      </c>
      <c r="E544" s="43"/>
      <c r="F544" s="234" t="s">
        <v>1457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158</v>
      </c>
      <c r="AU544" s="20" t="s">
        <v>80</v>
      </c>
    </row>
    <row r="545" s="2" customFormat="1" ht="24.15" customHeight="1">
      <c r="A545" s="41"/>
      <c r="B545" s="42"/>
      <c r="C545" s="215" t="s">
        <v>1458</v>
      </c>
      <c r="D545" s="215" t="s">
        <v>149</v>
      </c>
      <c r="E545" s="216" t="s">
        <v>1459</v>
      </c>
      <c r="F545" s="217" t="s">
        <v>1460</v>
      </c>
      <c r="G545" s="218" t="s">
        <v>198</v>
      </c>
      <c r="H545" s="219">
        <v>0.189</v>
      </c>
      <c r="I545" s="220"/>
      <c r="J545" s="221">
        <f>ROUND(I545*H545,2)</f>
        <v>0</v>
      </c>
      <c r="K545" s="217" t="s">
        <v>153</v>
      </c>
      <c r="L545" s="47"/>
      <c r="M545" s="222" t="s">
        <v>19</v>
      </c>
      <c r="N545" s="223" t="s">
        <v>42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554</v>
      </c>
      <c r="AT545" s="226" t="s">
        <v>149</v>
      </c>
      <c r="AU545" s="226" t="s">
        <v>80</v>
      </c>
      <c r="AY545" s="20" t="s">
        <v>146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78</v>
      </c>
      <c r="BK545" s="227">
        <f>ROUND(I545*H545,2)</f>
        <v>0</v>
      </c>
      <c r="BL545" s="20" t="s">
        <v>554</v>
      </c>
      <c r="BM545" s="226" t="s">
        <v>1461</v>
      </c>
    </row>
    <row r="546" s="2" customFormat="1">
      <c r="A546" s="41"/>
      <c r="B546" s="42"/>
      <c r="C546" s="43"/>
      <c r="D546" s="228" t="s">
        <v>156</v>
      </c>
      <c r="E546" s="43"/>
      <c r="F546" s="229" t="s">
        <v>1462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156</v>
      </c>
      <c r="AU546" s="20" t="s">
        <v>80</v>
      </c>
    </row>
    <row r="547" s="2" customFormat="1">
      <c r="A547" s="41"/>
      <c r="B547" s="42"/>
      <c r="C547" s="43"/>
      <c r="D547" s="233" t="s">
        <v>158</v>
      </c>
      <c r="E547" s="43"/>
      <c r="F547" s="234" t="s">
        <v>1463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158</v>
      </c>
      <c r="AU547" s="20" t="s">
        <v>80</v>
      </c>
    </row>
    <row r="548" s="2" customFormat="1" ht="24.15" customHeight="1">
      <c r="A548" s="41"/>
      <c r="B548" s="42"/>
      <c r="C548" s="215" t="s">
        <v>1464</v>
      </c>
      <c r="D548" s="215" t="s">
        <v>149</v>
      </c>
      <c r="E548" s="216" t="s">
        <v>1465</v>
      </c>
      <c r="F548" s="217" t="s">
        <v>1466</v>
      </c>
      <c r="G548" s="218" t="s">
        <v>198</v>
      </c>
      <c r="H548" s="219">
        <v>0.189</v>
      </c>
      <c r="I548" s="220"/>
      <c r="J548" s="221">
        <f>ROUND(I548*H548,2)</f>
        <v>0</v>
      </c>
      <c r="K548" s="217" t="s">
        <v>153</v>
      </c>
      <c r="L548" s="47"/>
      <c r="M548" s="222" t="s">
        <v>19</v>
      </c>
      <c r="N548" s="223" t="s">
        <v>42</v>
      </c>
      <c r="O548" s="87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6" t="s">
        <v>554</v>
      </c>
      <c r="AT548" s="226" t="s">
        <v>149</v>
      </c>
      <c r="AU548" s="226" t="s">
        <v>80</v>
      </c>
      <c r="AY548" s="20" t="s">
        <v>146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20" t="s">
        <v>78</v>
      </c>
      <c r="BK548" s="227">
        <f>ROUND(I548*H548,2)</f>
        <v>0</v>
      </c>
      <c r="BL548" s="20" t="s">
        <v>554</v>
      </c>
      <c r="BM548" s="226" t="s">
        <v>1467</v>
      </c>
    </row>
    <row r="549" s="2" customFormat="1">
      <c r="A549" s="41"/>
      <c r="B549" s="42"/>
      <c r="C549" s="43"/>
      <c r="D549" s="228" t="s">
        <v>156</v>
      </c>
      <c r="E549" s="43"/>
      <c r="F549" s="229" t="s">
        <v>1468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156</v>
      </c>
      <c r="AU549" s="20" t="s">
        <v>80</v>
      </c>
    </row>
    <row r="550" s="2" customFormat="1">
      <c r="A550" s="41"/>
      <c r="B550" s="42"/>
      <c r="C550" s="43"/>
      <c r="D550" s="233" t="s">
        <v>158</v>
      </c>
      <c r="E550" s="43"/>
      <c r="F550" s="234" t="s">
        <v>1469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158</v>
      </c>
      <c r="AU550" s="20" t="s">
        <v>80</v>
      </c>
    </row>
    <row r="551" s="2" customFormat="1" ht="24.15" customHeight="1">
      <c r="A551" s="41"/>
      <c r="B551" s="42"/>
      <c r="C551" s="215" t="s">
        <v>1470</v>
      </c>
      <c r="D551" s="215" t="s">
        <v>149</v>
      </c>
      <c r="E551" s="216" t="s">
        <v>1471</v>
      </c>
      <c r="F551" s="217" t="s">
        <v>1472</v>
      </c>
      <c r="G551" s="218" t="s">
        <v>198</v>
      </c>
      <c r="H551" s="219">
        <v>0.189</v>
      </c>
      <c r="I551" s="220"/>
      <c r="J551" s="221">
        <f>ROUND(I551*H551,2)</f>
        <v>0</v>
      </c>
      <c r="K551" s="217" t="s">
        <v>153</v>
      </c>
      <c r="L551" s="47"/>
      <c r="M551" s="222" t="s">
        <v>19</v>
      </c>
      <c r="N551" s="223" t="s">
        <v>42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554</v>
      </c>
      <c r="AT551" s="226" t="s">
        <v>149</v>
      </c>
      <c r="AU551" s="226" t="s">
        <v>80</v>
      </c>
      <c r="AY551" s="20" t="s">
        <v>146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78</v>
      </c>
      <c r="BK551" s="227">
        <f>ROUND(I551*H551,2)</f>
        <v>0</v>
      </c>
      <c r="BL551" s="20" t="s">
        <v>554</v>
      </c>
      <c r="BM551" s="226" t="s">
        <v>1473</v>
      </c>
    </row>
    <row r="552" s="2" customFormat="1">
      <c r="A552" s="41"/>
      <c r="B552" s="42"/>
      <c r="C552" s="43"/>
      <c r="D552" s="228" t="s">
        <v>156</v>
      </c>
      <c r="E552" s="43"/>
      <c r="F552" s="229" t="s">
        <v>1474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156</v>
      </c>
      <c r="AU552" s="20" t="s">
        <v>80</v>
      </c>
    </row>
    <row r="553" s="2" customFormat="1">
      <c r="A553" s="41"/>
      <c r="B553" s="42"/>
      <c r="C553" s="43"/>
      <c r="D553" s="233" t="s">
        <v>158</v>
      </c>
      <c r="E553" s="43"/>
      <c r="F553" s="234" t="s">
        <v>1475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158</v>
      </c>
      <c r="AU553" s="20" t="s">
        <v>80</v>
      </c>
    </row>
    <row r="554" s="2" customFormat="1" ht="24.15" customHeight="1">
      <c r="A554" s="41"/>
      <c r="B554" s="42"/>
      <c r="C554" s="215" t="s">
        <v>1476</v>
      </c>
      <c r="D554" s="215" t="s">
        <v>149</v>
      </c>
      <c r="E554" s="216" t="s">
        <v>1477</v>
      </c>
      <c r="F554" s="217" t="s">
        <v>1478</v>
      </c>
      <c r="G554" s="218" t="s">
        <v>198</v>
      </c>
      <c r="H554" s="219">
        <v>3.5910000000000002</v>
      </c>
      <c r="I554" s="220"/>
      <c r="J554" s="221">
        <f>ROUND(I554*H554,2)</f>
        <v>0</v>
      </c>
      <c r="K554" s="217" t="s">
        <v>153</v>
      </c>
      <c r="L554" s="47"/>
      <c r="M554" s="222" t="s">
        <v>19</v>
      </c>
      <c r="N554" s="223" t="s">
        <v>42</v>
      </c>
      <c r="O554" s="87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554</v>
      </c>
      <c r="AT554" s="226" t="s">
        <v>149</v>
      </c>
      <c r="AU554" s="226" t="s">
        <v>80</v>
      </c>
      <c r="AY554" s="20" t="s">
        <v>146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78</v>
      </c>
      <c r="BK554" s="227">
        <f>ROUND(I554*H554,2)</f>
        <v>0</v>
      </c>
      <c r="BL554" s="20" t="s">
        <v>554</v>
      </c>
      <c r="BM554" s="226" t="s">
        <v>1479</v>
      </c>
    </row>
    <row r="555" s="2" customFormat="1">
      <c r="A555" s="41"/>
      <c r="B555" s="42"/>
      <c r="C555" s="43"/>
      <c r="D555" s="228" t="s">
        <v>156</v>
      </c>
      <c r="E555" s="43"/>
      <c r="F555" s="229" t="s">
        <v>1480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156</v>
      </c>
      <c r="AU555" s="20" t="s">
        <v>80</v>
      </c>
    </row>
    <row r="556" s="2" customFormat="1">
      <c r="A556" s="41"/>
      <c r="B556" s="42"/>
      <c r="C556" s="43"/>
      <c r="D556" s="233" t="s">
        <v>158</v>
      </c>
      <c r="E556" s="43"/>
      <c r="F556" s="234" t="s">
        <v>1481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158</v>
      </c>
      <c r="AU556" s="20" t="s">
        <v>80</v>
      </c>
    </row>
    <row r="557" s="13" customFormat="1">
      <c r="A557" s="13"/>
      <c r="B557" s="235"/>
      <c r="C557" s="236"/>
      <c r="D557" s="228" t="s">
        <v>160</v>
      </c>
      <c r="E557" s="237" t="s">
        <v>19</v>
      </c>
      <c r="F557" s="238" t="s">
        <v>1482</v>
      </c>
      <c r="G557" s="236"/>
      <c r="H557" s="239">
        <v>3.5910000000000002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160</v>
      </c>
      <c r="AU557" s="245" t="s">
        <v>80</v>
      </c>
      <c r="AV557" s="13" t="s">
        <v>80</v>
      </c>
      <c r="AW557" s="13" t="s">
        <v>33</v>
      </c>
      <c r="AX557" s="13" t="s">
        <v>71</v>
      </c>
      <c r="AY557" s="245" t="s">
        <v>146</v>
      </c>
    </row>
    <row r="558" s="14" customFormat="1">
      <c r="A558" s="14"/>
      <c r="B558" s="246"/>
      <c r="C558" s="247"/>
      <c r="D558" s="228" t="s">
        <v>160</v>
      </c>
      <c r="E558" s="248" t="s">
        <v>19</v>
      </c>
      <c r="F558" s="249" t="s">
        <v>163</v>
      </c>
      <c r="G558" s="247"/>
      <c r="H558" s="250">
        <v>3.5910000000000002</v>
      </c>
      <c r="I558" s="251"/>
      <c r="J558" s="247"/>
      <c r="K558" s="247"/>
      <c r="L558" s="252"/>
      <c r="M558" s="253"/>
      <c r="N558" s="254"/>
      <c r="O558" s="254"/>
      <c r="P558" s="254"/>
      <c r="Q558" s="254"/>
      <c r="R558" s="254"/>
      <c r="S558" s="254"/>
      <c r="T558" s="25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6" t="s">
        <v>160</v>
      </c>
      <c r="AU558" s="256" t="s">
        <v>80</v>
      </c>
      <c r="AV558" s="14" t="s">
        <v>154</v>
      </c>
      <c r="AW558" s="14" t="s">
        <v>33</v>
      </c>
      <c r="AX558" s="14" t="s">
        <v>78</v>
      </c>
      <c r="AY558" s="256" t="s">
        <v>146</v>
      </c>
    </row>
    <row r="559" s="2" customFormat="1" ht="33" customHeight="1">
      <c r="A559" s="41"/>
      <c r="B559" s="42"/>
      <c r="C559" s="215" t="s">
        <v>1483</v>
      </c>
      <c r="D559" s="215" t="s">
        <v>149</v>
      </c>
      <c r="E559" s="216" t="s">
        <v>1484</v>
      </c>
      <c r="F559" s="217" t="s">
        <v>1485</v>
      </c>
      <c r="G559" s="218" t="s">
        <v>198</v>
      </c>
      <c r="H559" s="219">
        <v>0.189</v>
      </c>
      <c r="I559" s="220"/>
      <c r="J559" s="221">
        <f>ROUND(I559*H559,2)</f>
        <v>0</v>
      </c>
      <c r="K559" s="217" t="s">
        <v>153</v>
      </c>
      <c r="L559" s="47"/>
      <c r="M559" s="222" t="s">
        <v>19</v>
      </c>
      <c r="N559" s="223" t="s">
        <v>42</v>
      </c>
      <c r="O559" s="87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554</v>
      </c>
      <c r="AT559" s="226" t="s">
        <v>149</v>
      </c>
      <c r="AU559" s="226" t="s">
        <v>80</v>
      </c>
      <c r="AY559" s="20" t="s">
        <v>146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78</v>
      </c>
      <c r="BK559" s="227">
        <f>ROUND(I559*H559,2)</f>
        <v>0</v>
      </c>
      <c r="BL559" s="20" t="s">
        <v>554</v>
      </c>
      <c r="BM559" s="226" t="s">
        <v>1486</v>
      </c>
    </row>
    <row r="560" s="2" customFormat="1">
      <c r="A560" s="41"/>
      <c r="B560" s="42"/>
      <c r="C560" s="43"/>
      <c r="D560" s="228" t="s">
        <v>156</v>
      </c>
      <c r="E560" s="43"/>
      <c r="F560" s="229" t="s">
        <v>1487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156</v>
      </c>
      <c r="AU560" s="20" t="s">
        <v>80</v>
      </c>
    </row>
    <row r="561" s="2" customFormat="1">
      <c r="A561" s="41"/>
      <c r="B561" s="42"/>
      <c r="C561" s="43"/>
      <c r="D561" s="233" t="s">
        <v>158</v>
      </c>
      <c r="E561" s="43"/>
      <c r="F561" s="234" t="s">
        <v>1488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158</v>
      </c>
      <c r="AU561" s="20" t="s">
        <v>80</v>
      </c>
    </row>
    <row r="562" s="2" customFormat="1" ht="24.15" customHeight="1">
      <c r="A562" s="41"/>
      <c r="B562" s="42"/>
      <c r="C562" s="215" t="s">
        <v>1489</v>
      </c>
      <c r="D562" s="215" t="s">
        <v>149</v>
      </c>
      <c r="E562" s="216" t="s">
        <v>1490</v>
      </c>
      <c r="F562" s="217" t="s">
        <v>1491</v>
      </c>
      <c r="G562" s="218" t="s">
        <v>198</v>
      </c>
      <c r="H562" s="219">
        <v>0.017000000000000001</v>
      </c>
      <c r="I562" s="220"/>
      <c r="J562" s="221">
        <f>ROUND(I562*H562,2)</f>
        <v>0</v>
      </c>
      <c r="K562" s="217" t="s">
        <v>153</v>
      </c>
      <c r="L562" s="47"/>
      <c r="M562" s="222" t="s">
        <v>19</v>
      </c>
      <c r="N562" s="223" t="s">
        <v>42</v>
      </c>
      <c r="O562" s="87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554</v>
      </c>
      <c r="AT562" s="226" t="s">
        <v>149</v>
      </c>
      <c r="AU562" s="226" t="s">
        <v>80</v>
      </c>
      <c r="AY562" s="20" t="s">
        <v>146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78</v>
      </c>
      <c r="BK562" s="227">
        <f>ROUND(I562*H562,2)</f>
        <v>0</v>
      </c>
      <c r="BL562" s="20" t="s">
        <v>554</v>
      </c>
      <c r="BM562" s="226" t="s">
        <v>1492</v>
      </c>
    </row>
    <row r="563" s="2" customFormat="1">
      <c r="A563" s="41"/>
      <c r="B563" s="42"/>
      <c r="C563" s="43"/>
      <c r="D563" s="228" t="s">
        <v>156</v>
      </c>
      <c r="E563" s="43"/>
      <c r="F563" s="229" t="s">
        <v>1493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156</v>
      </c>
      <c r="AU563" s="20" t="s">
        <v>80</v>
      </c>
    </row>
    <row r="564" s="2" customFormat="1">
      <c r="A564" s="41"/>
      <c r="B564" s="42"/>
      <c r="C564" s="43"/>
      <c r="D564" s="233" t="s">
        <v>158</v>
      </c>
      <c r="E564" s="43"/>
      <c r="F564" s="234" t="s">
        <v>1494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158</v>
      </c>
      <c r="AU564" s="20" t="s">
        <v>80</v>
      </c>
    </row>
    <row r="565" s="12" customFormat="1" ht="25.92" customHeight="1">
      <c r="A565" s="12"/>
      <c r="B565" s="199"/>
      <c r="C565" s="200"/>
      <c r="D565" s="201" t="s">
        <v>70</v>
      </c>
      <c r="E565" s="202" t="s">
        <v>605</v>
      </c>
      <c r="F565" s="202" t="s">
        <v>606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SUM(P566:P583)</f>
        <v>0</v>
      </c>
      <c r="Q565" s="207"/>
      <c r="R565" s="208">
        <f>SUM(R566:R583)</f>
        <v>0</v>
      </c>
      <c r="S565" s="207"/>
      <c r="T565" s="209">
        <f>SUM(T566:T583)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154</v>
      </c>
      <c r="AT565" s="211" t="s">
        <v>70</v>
      </c>
      <c r="AU565" s="211" t="s">
        <v>71</v>
      </c>
      <c r="AY565" s="210" t="s">
        <v>146</v>
      </c>
      <c r="BK565" s="212">
        <f>SUM(BK566:BK583)</f>
        <v>0</v>
      </c>
    </row>
    <row r="566" s="2" customFormat="1" ht="21.75" customHeight="1">
      <c r="A566" s="41"/>
      <c r="B566" s="42"/>
      <c r="C566" s="215" t="s">
        <v>1495</v>
      </c>
      <c r="D566" s="215" t="s">
        <v>149</v>
      </c>
      <c r="E566" s="216" t="s">
        <v>608</v>
      </c>
      <c r="F566" s="217" t="s">
        <v>609</v>
      </c>
      <c r="G566" s="218" t="s">
        <v>610</v>
      </c>
      <c r="H566" s="219">
        <v>24</v>
      </c>
      <c r="I566" s="220"/>
      <c r="J566" s="221">
        <f>ROUND(I566*H566,2)</f>
        <v>0</v>
      </c>
      <c r="K566" s="217" t="s">
        <v>153</v>
      </c>
      <c r="L566" s="47"/>
      <c r="M566" s="222" t="s">
        <v>19</v>
      </c>
      <c r="N566" s="223" t="s">
        <v>42</v>
      </c>
      <c r="O566" s="87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611</v>
      </c>
      <c r="AT566" s="226" t="s">
        <v>149</v>
      </c>
      <c r="AU566" s="226" t="s">
        <v>78</v>
      </c>
      <c r="AY566" s="20" t="s">
        <v>146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78</v>
      </c>
      <c r="BK566" s="227">
        <f>ROUND(I566*H566,2)</f>
        <v>0</v>
      </c>
      <c r="BL566" s="20" t="s">
        <v>611</v>
      </c>
      <c r="BM566" s="226" t="s">
        <v>1496</v>
      </c>
    </row>
    <row r="567" s="2" customFormat="1">
      <c r="A567" s="41"/>
      <c r="B567" s="42"/>
      <c r="C567" s="43"/>
      <c r="D567" s="228" t="s">
        <v>156</v>
      </c>
      <c r="E567" s="43"/>
      <c r="F567" s="229" t="s">
        <v>613</v>
      </c>
      <c r="G567" s="43"/>
      <c r="H567" s="43"/>
      <c r="I567" s="230"/>
      <c r="J567" s="43"/>
      <c r="K567" s="43"/>
      <c r="L567" s="47"/>
      <c r="M567" s="231"/>
      <c r="N567" s="232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156</v>
      </c>
      <c r="AU567" s="20" t="s">
        <v>78</v>
      </c>
    </row>
    <row r="568" s="2" customFormat="1">
      <c r="A568" s="41"/>
      <c r="B568" s="42"/>
      <c r="C568" s="43"/>
      <c r="D568" s="233" t="s">
        <v>158</v>
      </c>
      <c r="E568" s="43"/>
      <c r="F568" s="234" t="s">
        <v>614</v>
      </c>
      <c r="G568" s="43"/>
      <c r="H568" s="43"/>
      <c r="I568" s="230"/>
      <c r="J568" s="43"/>
      <c r="K568" s="43"/>
      <c r="L568" s="47"/>
      <c r="M568" s="231"/>
      <c r="N568" s="232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158</v>
      </c>
      <c r="AU568" s="20" t="s">
        <v>78</v>
      </c>
    </row>
    <row r="569" s="15" customFormat="1">
      <c r="A569" s="15"/>
      <c r="B569" s="268"/>
      <c r="C569" s="269"/>
      <c r="D569" s="228" t="s">
        <v>160</v>
      </c>
      <c r="E569" s="270" t="s">
        <v>19</v>
      </c>
      <c r="F569" s="271" t="s">
        <v>1497</v>
      </c>
      <c r="G569" s="269"/>
      <c r="H569" s="270" t="s">
        <v>19</v>
      </c>
      <c r="I569" s="272"/>
      <c r="J569" s="269"/>
      <c r="K569" s="269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160</v>
      </c>
      <c r="AU569" s="277" t="s">
        <v>78</v>
      </c>
      <c r="AV569" s="15" t="s">
        <v>78</v>
      </c>
      <c r="AW569" s="15" t="s">
        <v>33</v>
      </c>
      <c r="AX569" s="15" t="s">
        <v>71</v>
      </c>
      <c r="AY569" s="277" t="s">
        <v>146</v>
      </c>
    </row>
    <row r="570" s="15" customFormat="1">
      <c r="A570" s="15"/>
      <c r="B570" s="268"/>
      <c r="C570" s="269"/>
      <c r="D570" s="228" t="s">
        <v>160</v>
      </c>
      <c r="E570" s="270" t="s">
        <v>19</v>
      </c>
      <c r="F570" s="271" t="s">
        <v>616</v>
      </c>
      <c r="G570" s="269"/>
      <c r="H570" s="270" t="s">
        <v>19</v>
      </c>
      <c r="I570" s="272"/>
      <c r="J570" s="269"/>
      <c r="K570" s="269"/>
      <c r="L570" s="273"/>
      <c r="M570" s="274"/>
      <c r="N570" s="275"/>
      <c r="O570" s="275"/>
      <c r="P570" s="275"/>
      <c r="Q570" s="275"/>
      <c r="R570" s="275"/>
      <c r="S570" s="275"/>
      <c r="T570" s="27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7" t="s">
        <v>160</v>
      </c>
      <c r="AU570" s="277" t="s">
        <v>78</v>
      </c>
      <c r="AV570" s="15" t="s">
        <v>78</v>
      </c>
      <c r="AW570" s="15" t="s">
        <v>33</v>
      </c>
      <c r="AX570" s="15" t="s">
        <v>71</v>
      </c>
      <c r="AY570" s="277" t="s">
        <v>146</v>
      </c>
    </row>
    <row r="571" s="13" customFormat="1">
      <c r="A571" s="13"/>
      <c r="B571" s="235"/>
      <c r="C571" s="236"/>
      <c r="D571" s="228" t="s">
        <v>160</v>
      </c>
      <c r="E571" s="237" t="s">
        <v>19</v>
      </c>
      <c r="F571" s="238" t="s">
        <v>297</v>
      </c>
      <c r="G571" s="236"/>
      <c r="H571" s="239">
        <v>24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160</v>
      </c>
      <c r="AU571" s="245" t="s">
        <v>78</v>
      </c>
      <c r="AV571" s="13" t="s">
        <v>80</v>
      </c>
      <c r="AW571" s="13" t="s">
        <v>33</v>
      </c>
      <c r="AX571" s="13" t="s">
        <v>71</v>
      </c>
      <c r="AY571" s="245" t="s">
        <v>146</v>
      </c>
    </row>
    <row r="572" s="14" customFormat="1">
      <c r="A572" s="14"/>
      <c r="B572" s="246"/>
      <c r="C572" s="247"/>
      <c r="D572" s="228" t="s">
        <v>160</v>
      </c>
      <c r="E572" s="248" t="s">
        <v>19</v>
      </c>
      <c r="F572" s="249" t="s">
        <v>163</v>
      </c>
      <c r="G572" s="247"/>
      <c r="H572" s="250">
        <v>24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160</v>
      </c>
      <c r="AU572" s="256" t="s">
        <v>78</v>
      </c>
      <c r="AV572" s="14" t="s">
        <v>154</v>
      </c>
      <c r="AW572" s="14" t="s">
        <v>33</v>
      </c>
      <c r="AX572" s="14" t="s">
        <v>78</v>
      </c>
      <c r="AY572" s="256" t="s">
        <v>146</v>
      </c>
    </row>
    <row r="573" s="2" customFormat="1" ht="16.5" customHeight="1">
      <c r="A573" s="41"/>
      <c r="B573" s="42"/>
      <c r="C573" s="215" t="s">
        <v>1498</v>
      </c>
      <c r="D573" s="215" t="s">
        <v>149</v>
      </c>
      <c r="E573" s="216" t="s">
        <v>618</v>
      </c>
      <c r="F573" s="217" t="s">
        <v>619</v>
      </c>
      <c r="G573" s="218" t="s">
        <v>610</v>
      </c>
      <c r="H573" s="219">
        <v>20</v>
      </c>
      <c r="I573" s="220"/>
      <c r="J573" s="221">
        <f>ROUND(I573*H573,2)</f>
        <v>0</v>
      </c>
      <c r="K573" s="217" t="s">
        <v>153</v>
      </c>
      <c r="L573" s="47"/>
      <c r="M573" s="222" t="s">
        <v>19</v>
      </c>
      <c r="N573" s="223" t="s">
        <v>42</v>
      </c>
      <c r="O573" s="87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611</v>
      </c>
      <c r="AT573" s="226" t="s">
        <v>149</v>
      </c>
      <c r="AU573" s="226" t="s">
        <v>78</v>
      </c>
      <c r="AY573" s="20" t="s">
        <v>146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78</v>
      </c>
      <c r="BK573" s="227">
        <f>ROUND(I573*H573,2)</f>
        <v>0</v>
      </c>
      <c r="BL573" s="20" t="s">
        <v>611</v>
      </c>
      <c r="BM573" s="226" t="s">
        <v>1499</v>
      </c>
    </row>
    <row r="574" s="2" customFormat="1">
      <c r="A574" s="41"/>
      <c r="B574" s="42"/>
      <c r="C574" s="43"/>
      <c r="D574" s="228" t="s">
        <v>156</v>
      </c>
      <c r="E574" s="43"/>
      <c r="F574" s="229" t="s">
        <v>621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156</v>
      </c>
      <c r="AU574" s="20" t="s">
        <v>78</v>
      </c>
    </row>
    <row r="575" s="2" customFormat="1">
      <c r="A575" s="41"/>
      <c r="B575" s="42"/>
      <c r="C575" s="43"/>
      <c r="D575" s="233" t="s">
        <v>158</v>
      </c>
      <c r="E575" s="43"/>
      <c r="F575" s="234" t="s">
        <v>622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158</v>
      </c>
      <c r="AU575" s="20" t="s">
        <v>78</v>
      </c>
    </row>
    <row r="576" s="15" customFormat="1">
      <c r="A576" s="15"/>
      <c r="B576" s="268"/>
      <c r="C576" s="269"/>
      <c r="D576" s="228" t="s">
        <v>160</v>
      </c>
      <c r="E576" s="270" t="s">
        <v>19</v>
      </c>
      <c r="F576" s="271" t="s">
        <v>623</v>
      </c>
      <c r="G576" s="269"/>
      <c r="H576" s="270" t="s">
        <v>19</v>
      </c>
      <c r="I576" s="272"/>
      <c r="J576" s="269"/>
      <c r="K576" s="269"/>
      <c r="L576" s="273"/>
      <c r="M576" s="274"/>
      <c r="N576" s="275"/>
      <c r="O576" s="275"/>
      <c r="P576" s="275"/>
      <c r="Q576" s="275"/>
      <c r="R576" s="275"/>
      <c r="S576" s="275"/>
      <c r="T576" s="27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7" t="s">
        <v>160</v>
      </c>
      <c r="AU576" s="277" t="s">
        <v>78</v>
      </c>
      <c r="AV576" s="15" t="s">
        <v>78</v>
      </c>
      <c r="AW576" s="15" t="s">
        <v>33</v>
      </c>
      <c r="AX576" s="15" t="s">
        <v>71</v>
      </c>
      <c r="AY576" s="277" t="s">
        <v>146</v>
      </c>
    </row>
    <row r="577" s="13" customFormat="1">
      <c r="A577" s="13"/>
      <c r="B577" s="235"/>
      <c r="C577" s="236"/>
      <c r="D577" s="228" t="s">
        <v>160</v>
      </c>
      <c r="E577" s="237" t="s">
        <v>19</v>
      </c>
      <c r="F577" s="238" t="s">
        <v>278</v>
      </c>
      <c r="G577" s="236"/>
      <c r="H577" s="239">
        <v>20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160</v>
      </c>
      <c r="AU577" s="245" t="s">
        <v>78</v>
      </c>
      <c r="AV577" s="13" t="s">
        <v>80</v>
      </c>
      <c r="AW577" s="13" t="s">
        <v>33</v>
      </c>
      <c r="AX577" s="13" t="s">
        <v>71</v>
      </c>
      <c r="AY577" s="245" t="s">
        <v>146</v>
      </c>
    </row>
    <row r="578" s="14" customFormat="1">
      <c r="A578" s="14"/>
      <c r="B578" s="246"/>
      <c r="C578" s="247"/>
      <c r="D578" s="228" t="s">
        <v>160</v>
      </c>
      <c r="E578" s="248" t="s">
        <v>19</v>
      </c>
      <c r="F578" s="249" t="s">
        <v>163</v>
      </c>
      <c r="G578" s="247"/>
      <c r="H578" s="250">
        <v>20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160</v>
      </c>
      <c r="AU578" s="256" t="s">
        <v>78</v>
      </c>
      <c r="AV578" s="14" t="s">
        <v>154</v>
      </c>
      <c r="AW578" s="14" t="s">
        <v>33</v>
      </c>
      <c r="AX578" s="14" t="s">
        <v>78</v>
      </c>
      <c r="AY578" s="256" t="s">
        <v>146</v>
      </c>
    </row>
    <row r="579" s="2" customFormat="1" ht="16.5" customHeight="1">
      <c r="A579" s="41"/>
      <c r="B579" s="42"/>
      <c r="C579" s="215" t="s">
        <v>1500</v>
      </c>
      <c r="D579" s="215" t="s">
        <v>149</v>
      </c>
      <c r="E579" s="216" t="s">
        <v>625</v>
      </c>
      <c r="F579" s="217" t="s">
        <v>626</v>
      </c>
      <c r="G579" s="218" t="s">
        <v>610</v>
      </c>
      <c r="H579" s="219">
        <v>10</v>
      </c>
      <c r="I579" s="220"/>
      <c r="J579" s="221">
        <f>ROUND(I579*H579,2)</f>
        <v>0</v>
      </c>
      <c r="K579" s="217" t="s">
        <v>153</v>
      </c>
      <c r="L579" s="47"/>
      <c r="M579" s="222" t="s">
        <v>19</v>
      </c>
      <c r="N579" s="223" t="s">
        <v>42</v>
      </c>
      <c r="O579" s="87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611</v>
      </c>
      <c r="AT579" s="226" t="s">
        <v>149</v>
      </c>
      <c r="AU579" s="226" t="s">
        <v>78</v>
      </c>
      <c r="AY579" s="20" t="s">
        <v>146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78</v>
      </c>
      <c r="BK579" s="227">
        <f>ROUND(I579*H579,2)</f>
        <v>0</v>
      </c>
      <c r="BL579" s="20" t="s">
        <v>611</v>
      </c>
      <c r="BM579" s="226" t="s">
        <v>1501</v>
      </c>
    </row>
    <row r="580" s="2" customFormat="1">
      <c r="A580" s="41"/>
      <c r="B580" s="42"/>
      <c r="C580" s="43"/>
      <c r="D580" s="228" t="s">
        <v>156</v>
      </c>
      <c r="E580" s="43"/>
      <c r="F580" s="229" t="s">
        <v>628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156</v>
      </c>
      <c r="AU580" s="20" t="s">
        <v>78</v>
      </c>
    </row>
    <row r="581" s="2" customFormat="1">
      <c r="A581" s="41"/>
      <c r="B581" s="42"/>
      <c r="C581" s="43"/>
      <c r="D581" s="233" t="s">
        <v>158</v>
      </c>
      <c r="E581" s="43"/>
      <c r="F581" s="234" t="s">
        <v>629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158</v>
      </c>
      <c r="AU581" s="20" t="s">
        <v>78</v>
      </c>
    </row>
    <row r="582" s="15" customFormat="1">
      <c r="A582" s="15"/>
      <c r="B582" s="268"/>
      <c r="C582" s="269"/>
      <c r="D582" s="228" t="s">
        <v>160</v>
      </c>
      <c r="E582" s="270" t="s">
        <v>19</v>
      </c>
      <c r="F582" s="271" t="s">
        <v>630</v>
      </c>
      <c r="G582" s="269"/>
      <c r="H582" s="270" t="s">
        <v>19</v>
      </c>
      <c r="I582" s="272"/>
      <c r="J582" s="269"/>
      <c r="K582" s="269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160</v>
      </c>
      <c r="AU582" s="277" t="s">
        <v>78</v>
      </c>
      <c r="AV582" s="15" t="s">
        <v>78</v>
      </c>
      <c r="AW582" s="15" t="s">
        <v>33</v>
      </c>
      <c r="AX582" s="15" t="s">
        <v>71</v>
      </c>
      <c r="AY582" s="277" t="s">
        <v>146</v>
      </c>
    </row>
    <row r="583" s="13" customFormat="1">
      <c r="A583" s="13"/>
      <c r="B583" s="235"/>
      <c r="C583" s="236"/>
      <c r="D583" s="228" t="s">
        <v>160</v>
      </c>
      <c r="E583" s="237" t="s">
        <v>19</v>
      </c>
      <c r="F583" s="238" t="s">
        <v>214</v>
      </c>
      <c r="G583" s="236"/>
      <c r="H583" s="239">
        <v>10</v>
      </c>
      <c r="I583" s="240"/>
      <c r="J583" s="236"/>
      <c r="K583" s="236"/>
      <c r="L583" s="241"/>
      <c r="M583" s="278"/>
      <c r="N583" s="279"/>
      <c r="O583" s="279"/>
      <c r="P583" s="279"/>
      <c r="Q583" s="279"/>
      <c r="R583" s="279"/>
      <c r="S583" s="279"/>
      <c r="T583" s="28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160</v>
      </c>
      <c r="AU583" s="245" t="s">
        <v>78</v>
      </c>
      <c r="AV583" s="13" t="s">
        <v>80</v>
      </c>
      <c r="AW583" s="13" t="s">
        <v>33</v>
      </c>
      <c r="AX583" s="13" t="s">
        <v>78</v>
      </c>
      <c r="AY583" s="245" t="s">
        <v>146</v>
      </c>
    </row>
    <row r="584" s="2" customFormat="1" ht="6.96" customHeight="1">
      <c r="A584" s="41"/>
      <c r="B584" s="62"/>
      <c r="C584" s="63"/>
      <c r="D584" s="63"/>
      <c r="E584" s="63"/>
      <c r="F584" s="63"/>
      <c r="G584" s="63"/>
      <c r="H584" s="63"/>
      <c r="I584" s="63"/>
      <c r="J584" s="63"/>
      <c r="K584" s="63"/>
      <c r="L584" s="47"/>
      <c r="M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</row>
  </sheetData>
  <sheetProtection sheet="1" autoFilter="0" formatColumns="0" formatRows="0" objects="1" scenarios="1" spinCount="100000" saltValue="IyaPF9TZU/BzGwnjWQOwiDJAS+rrKes0ZJ1VJkufTVrS/ObBgn8bij9HWmwlXa/q0Dic4ObO4ZgE9Kj+6yfMnw==" hashValue="09Q6MCNZaM3C1MvcG/fy26fs7oHRKpU3wsvukKRB7zg5tbZty5YA1wsO7SjSxL5K7eQsK50//72y6BTXu7LlOQ==" algorithmName="SHA-512" password="CC35"/>
  <autoFilter ref="C103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2/612131121"/>
    <hyperlink ref="F114" r:id="rId2" display="https://podminky.urs.cz/item/CS_URS_2024_02/612321111"/>
    <hyperlink ref="F119" r:id="rId3" display="https://podminky.urs.cz/item/CS_URS_2024_02/612321191"/>
    <hyperlink ref="F122" r:id="rId4" display="https://podminky.urs.cz/item/CS_URS_2024_02/612325416"/>
    <hyperlink ref="F128" r:id="rId5" display="https://podminky.urs.cz/item/CS_URS_2024_02/949101111"/>
    <hyperlink ref="F131" r:id="rId6" display="https://podminky.urs.cz/item/CS_URS_2024_02/952901111"/>
    <hyperlink ref="F135" r:id="rId7" display="https://podminky.urs.cz/item/CS_URS_2024_02/997013211"/>
    <hyperlink ref="F138" r:id="rId8" display="https://podminky.urs.cz/item/CS_URS_2024_02/997013219"/>
    <hyperlink ref="F143" r:id="rId9" display="https://podminky.urs.cz/item/CS_URS_2024_02/997013501"/>
    <hyperlink ref="F146" r:id="rId10" display="https://podminky.urs.cz/item/CS_URS_2024_02/997013509"/>
    <hyperlink ref="F151" r:id="rId11" display="https://podminky.urs.cz/item/CS_URS_2024_02/997013635"/>
    <hyperlink ref="F155" r:id="rId12" display="https://podminky.urs.cz/item/CS_URS_2024_02/998018001"/>
    <hyperlink ref="F160" r:id="rId13" display="https://podminky.urs.cz/item/CS_URS_2024_02/734200821"/>
    <hyperlink ref="F163" r:id="rId14" display="https://podminky.urs.cz/item/CS_URS_2024_02/734221536"/>
    <hyperlink ref="F166" r:id="rId15" display="https://podminky.urs.cz/item/CS_URS_2024_02/734221682"/>
    <hyperlink ref="F169" r:id="rId16" display="https://podminky.urs.cz/item/CS_URS_2024_02/998734311"/>
    <hyperlink ref="F172" r:id="rId17" display="https://podminky.urs.cz/item/CS_URS_2024_02/998734319"/>
    <hyperlink ref="F176" r:id="rId18" display="https://podminky.urs.cz/item/CS_URS_2024_02/735000912"/>
    <hyperlink ref="F179" r:id="rId19" display="https://podminky.urs.cz/item/CS_URS_2024_02/735151821"/>
    <hyperlink ref="F182" r:id="rId20" display="https://podminky.urs.cz/item/CS_URS_2024_02/735151822"/>
    <hyperlink ref="F185" r:id="rId21" display="https://podminky.urs.cz/item/CS_URS_2024_02/735152472"/>
    <hyperlink ref="F188" r:id="rId22" display="https://podminky.urs.cz/item/CS_URS_2024_02/735152473"/>
    <hyperlink ref="F191" r:id="rId23" display="https://podminky.urs.cz/item/CS_URS_2024_02/735152480"/>
    <hyperlink ref="F194" r:id="rId24" display="https://podminky.urs.cz/item/CS_URS_2024_02/735152481"/>
    <hyperlink ref="F197" r:id="rId25" display="https://podminky.urs.cz/item/CS_URS_2024_02/735152576"/>
    <hyperlink ref="F200" r:id="rId26" display="https://podminky.urs.cz/item/CS_URS_2024_02/735152583"/>
    <hyperlink ref="F203" r:id="rId27" display="https://podminky.urs.cz/item/CS_URS_2024_02/735191901"/>
    <hyperlink ref="F206" r:id="rId28" display="https://podminky.urs.cz/item/CS_URS_2024_02/735191905"/>
    <hyperlink ref="F209" r:id="rId29" display="https://podminky.urs.cz/item/CS_URS_2024_02/735191910"/>
    <hyperlink ref="F212" r:id="rId30" display="https://podminky.urs.cz/item/CS_URS_2024_02/735494811"/>
    <hyperlink ref="F215" r:id="rId31" display="https://podminky.urs.cz/item/CS_URS_2024_02/998735311"/>
    <hyperlink ref="F218" r:id="rId32" display="https://podminky.urs.cz/item/CS_URS_2024_02/998735319"/>
    <hyperlink ref="F222" r:id="rId33" display="https://podminky.urs.cz/item/CS_URS_2024_02/741112061"/>
    <hyperlink ref="F227" r:id="rId34" display="https://podminky.urs.cz/item/CS_URS_2024_02/741122016"/>
    <hyperlink ref="F232" r:id="rId35" display="https://podminky.urs.cz/item/CS_URS_2024_02/741130001"/>
    <hyperlink ref="F235" r:id="rId36" display="https://podminky.urs.cz/item/CS_URS_2024_02/741310201"/>
    <hyperlink ref="F244" r:id="rId37" display="https://podminky.urs.cz/item/CS_URS_2024_02/741310233"/>
    <hyperlink ref="F253" r:id="rId38" display="https://podminky.urs.cz/item/CS_URS_2024_02/741311875"/>
    <hyperlink ref="F256" r:id="rId39" display="https://podminky.urs.cz/item/CS_URS_2024_02/741313041"/>
    <hyperlink ref="F263" r:id="rId40" display="https://podminky.urs.cz/item/CS_URS_2024_02/741315823"/>
    <hyperlink ref="F266" r:id="rId41" display="https://podminky.urs.cz/item/CS_URS_2024_02/741315863"/>
    <hyperlink ref="F269" r:id="rId42" display="https://podminky.urs.cz/item/CS_URS_2024_02/741315865"/>
    <hyperlink ref="F272" r:id="rId43" display="https://podminky.urs.cz/item/CS_URS_2024_02/741371841"/>
    <hyperlink ref="F275" r:id="rId44" display="https://podminky.urs.cz/item/CS_URS_2024_02/741371893"/>
    <hyperlink ref="F278" r:id="rId45" display="https://podminky.urs.cz/item/CS_URS_2024_02/998741311"/>
    <hyperlink ref="F281" r:id="rId46" display="https://podminky.urs.cz/item/CS_URS_2024_02/998741319"/>
    <hyperlink ref="F291" r:id="rId47" display="https://podminky.urs.cz/item/CS_URS_2024_02/998763511"/>
    <hyperlink ref="F294" r:id="rId48" display="https://podminky.urs.cz/item/CS_URS_2024_02/998763519"/>
    <hyperlink ref="F298" r:id="rId49" display="https://podminky.urs.cz/item/CS_URS_2024_02/766411821"/>
    <hyperlink ref="F303" r:id="rId50" display="https://podminky.urs.cz/item/CS_URS_2024_02/766411822"/>
    <hyperlink ref="F306" r:id="rId51" display="https://podminky.urs.cz/item/CS_URS_2024_02/766421821"/>
    <hyperlink ref="F311" r:id="rId52" display="https://podminky.urs.cz/item/CS_URS_2024_02/766421822"/>
    <hyperlink ref="F316" r:id="rId53" display="https://podminky.urs.cz/item/CS_URS_2024_02/766491853"/>
    <hyperlink ref="F319" r:id="rId54" display="https://podminky.urs.cz/item/CS_URS_2024_02/998766311"/>
    <hyperlink ref="F322" r:id="rId55" display="https://podminky.urs.cz/item/CS_URS_2024_02/998766319"/>
    <hyperlink ref="F326" r:id="rId56" display="https://podminky.urs.cz/item/CS_URS_2024_02/771111011"/>
    <hyperlink ref="F333" r:id="rId57" display="https://podminky.urs.cz/item/CS_URS_2024_02/771121011"/>
    <hyperlink ref="F340" r:id="rId58" display="https://podminky.urs.cz/item/CS_URS_2024_02/771151013"/>
    <hyperlink ref="F347" r:id="rId59" display="https://podminky.urs.cz/item/CS_URS_2024_02/771471810"/>
    <hyperlink ref="F354" r:id="rId60" display="https://podminky.urs.cz/item/CS_URS_2024_02/771474212"/>
    <hyperlink ref="F365" r:id="rId61" display="https://podminky.urs.cz/item/CS_URS_2024_02/771571810"/>
    <hyperlink ref="F372" r:id="rId62" display="https://podminky.urs.cz/item/CS_URS_2024_02/771574573"/>
    <hyperlink ref="F383" r:id="rId63" display="https://podminky.urs.cz/item/CS_URS_2024_02/771591115"/>
    <hyperlink ref="F390" r:id="rId64" display="https://podminky.urs.cz/item/CS_URS_2024_02/771592011"/>
    <hyperlink ref="F393" r:id="rId65" display="https://podminky.urs.cz/item/CS_URS_2024_02/998771311"/>
    <hyperlink ref="F396" r:id="rId66" display="https://podminky.urs.cz/item/CS_URS_2024_02/998771319"/>
    <hyperlink ref="F400" r:id="rId67" display="https://podminky.urs.cz/item/CS_URS_2024_02/776111311"/>
    <hyperlink ref="F403" r:id="rId68" display="https://podminky.urs.cz/item/CS_URS_2024_02/776212111"/>
    <hyperlink ref="F412" r:id="rId69" display="https://podminky.urs.cz/item/CS_URS_2024_02/998776311"/>
    <hyperlink ref="F415" r:id="rId70" display="https://podminky.urs.cz/item/CS_URS_2024_02/998776319"/>
    <hyperlink ref="F419" r:id="rId71" display="https://podminky.urs.cz/item/CS_URS_2024_02/781111011"/>
    <hyperlink ref="F424" r:id="rId72" display="https://podminky.urs.cz/item/CS_URS_2024_02/781121011"/>
    <hyperlink ref="F429" r:id="rId73" display="https://podminky.urs.cz/item/CS_URS_2024_02/781151031"/>
    <hyperlink ref="F434" r:id="rId74" display="https://podminky.urs.cz/item/CS_URS_2024_02/781471810"/>
    <hyperlink ref="F439" r:id="rId75" display="https://podminky.urs.cz/item/CS_URS_2024_02/781472312"/>
    <hyperlink ref="F448" r:id="rId76" display="https://podminky.urs.cz/item/CS_URS_2024_02/781491811"/>
    <hyperlink ref="F453" r:id="rId77" display="https://podminky.urs.cz/item/CS_URS_2024_02/781495115"/>
    <hyperlink ref="F458" r:id="rId78" display="https://podminky.urs.cz/item/CS_URS_2024_02/998781311"/>
    <hyperlink ref="F461" r:id="rId79" display="https://podminky.urs.cz/item/CS_URS_2024_02/998781319"/>
    <hyperlink ref="F465" r:id="rId80" display="https://podminky.urs.cz/item/CS_URS_2024_02/782131111"/>
    <hyperlink ref="F472" r:id="rId81" display="https://podminky.urs.cz/item/CS_URS_2024_02/782191111"/>
    <hyperlink ref="F475" r:id="rId82" display="https://podminky.urs.cz/item/CS_URS_2024_02/782191131"/>
    <hyperlink ref="F478" r:id="rId83" display="https://podminky.urs.cz/item/CS_URS_2024_02/782991111"/>
    <hyperlink ref="F481" r:id="rId84" display="https://podminky.urs.cz/item/CS_URS_2024_02/782991411"/>
    <hyperlink ref="F484" r:id="rId85" display="https://podminky.urs.cz/item/CS_URS_2024_02/998782311"/>
    <hyperlink ref="F487" r:id="rId86" display="https://podminky.urs.cz/item/CS_URS_2024_02/998782319"/>
    <hyperlink ref="F491" r:id="rId87" display="https://podminky.urs.cz/item/CS_URS_2024_02/784111001"/>
    <hyperlink ref="F497" r:id="rId88" display="https://podminky.urs.cz/item/CS_URS_2024_02/784161001"/>
    <hyperlink ref="F500" r:id="rId89" display="https://podminky.urs.cz/item/CS_URS_2024_02/784171001"/>
    <hyperlink ref="F507" r:id="rId90" display="https://podminky.urs.cz/item/CS_URS_2024_02/784171101"/>
    <hyperlink ref="F514" r:id="rId91" display="https://podminky.urs.cz/item/CS_URS_2024_02/784171111"/>
    <hyperlink ref="F521" r:id="rId92" display="https://podminky.urs.cz/item/CS_URS_2024_02/784181121"/>
    <hyperlink ref="F527" r:id="rId93" display="https://podminky.urs.cz/item/CS_URS_2024_02/784211111"/>
    <hyperlink ref="F533" r:id="rId94" display="https://podminky.urs.cz/item/CS_URS_2024_02/784211161"/>
    <hyperlink ref="F538" r:id="rId95" display="https://podminky.urs.cz/item/CS_URS_2024_02/460941231"/>
    <hyperlink ref="F541" r:id="rId96" display="https://podminky.urs.cz/item/CS_URS_2024_02/468094111"/>
    <hyperlink ref="F544" r:id="rId97" display="https://podminky.urs.cz/item/CS_URS_2024_02/468101431"/>
    <hyperlink ref="F547" r:id="rId98" display="https://podminky.urs.cz/item/CS_URS_2024_02/469971111"/>
    <hyperlink ref="F550" r:id="rId99" display="https://podminky.urs.cz/item/CS_URS_2024_02/469971121"/>
    <hyperlink ref="F553" r:id="rId100" display="https://podminky.urs.cz/item/CS_URS_2024_02/469972111"/>
    <hyperlink ref="F556" r:id="rId101" display="https://podminky.urs.cz/item/CS_URS_2024_02/469972121"/>
    <hyperlink ref="F561" r:id="rId102" display="https://podminky.urs.cz/item/CS_URS_2024_02/469973116"/>
    <hyperlink ref="F564" r:id="rId103" display="https://podminky.urs.cz/item/CS_URS_2024_02/469981111"/>
    <hyperlink ref="F568" r:id="rId104" display="https://podminky.urs.cz/item/CS_URS_2024_02/HZS1291"/>
    <hyperlink ref="F575" r:id="rId105" display="https://podminky.urs.cz/item/CS_URS_2024_02/HZS2231"/>
    <hyperlink ref="F581" r:id="rId106" display="https://podminky.urs.cz/item/CS_URS_2024_02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1004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1502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ROUND((SUM(BE88:BE107)),  2)</f>
        <v>0</v>
      </c>
      <c r="G35" s="41"/>
      <c r="H35" s="41"/>
      <c r="I35" s="160">
        <v>0.20999999999999999</v>
      </c>
      <c r="J35" s="159">
        <f>ROUND(((SUM(BE88:BE107))*I35),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ROUND((SUM(BF88:BF107)),  2)</f>
        <v>0</v>
      </c>
      <c r="G36" s="41"/>
      <c r="H36" s="41"/>
      <c r="I36" s="160">
        <v>0.12</v>
      </c>
      <c r="J36" s="159">
        <f>ROUND(((SUM(BF88:BF107))*I36),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ROUND((SUM(BG88:BG107)),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ROUND((SUM(BH88:BH107)),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ROUND((SUM(BI88:BI107)),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Dodávka a montáž nábytku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126</v>
      </c>
      <c r="E65" s="185"/>
      <c r="F65" s="185"/>
      <c r="G65" s="185"/>
      <c r="H65" s="185"/>
      <c r="I65" s="185"/>
      <c r="J65" s="186">
        <f>J90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1503</v>
      </c>
      <c r="E66" s="180"/>
      <c r="F66" s="180"/>
      <c r="G66" s="180"/>
      <c r="H66" s="180"/>
      <c r="I66" s="180"/>
      <c r="J66" s="181">
        <f>J105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2" t="str">
        <f>E7</f>
        <v>Modernizace kuchyně, restaurace, sálu volnočasových aktivit, chodeb a částí exteriéru objektu vinařství Sádek, Kojetice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1004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02.02 - Dodávka a montáž nábytku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Kojetice 169, 675 23, Kojetice na Moravě</v>
      </c>
      <c r="G82" s="43"/>
      <c r="H82" s="43"/>
      <c r="I82" s="35" t="s">
        <v>23</v>
      </c>
      <c r="J82" s="75" t="str">
        <f>IF(J14="","",J14)</f>
        <v>27. 12. 2024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Česká zemědělská univerzita v Praze</v>
      </c>
      <c r="G84" s="43"/>
      <c r="H84" s="43"/>
      <c r="I84" s="35" t="s">
        <v>31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34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132</v>
      </c>
      <c r="D87" s="191" t="s">
        <v>56</v>
      </c>
      <c r="E87" s="191" t="s">
        <v>52</v>
      </c>
      <c r="F87" s="191" t="s">
        <v>53</v>
      </c>
      <c r="G87" s="191" t="s">
        <v>133</v>
      </c>
      <c r="H87" s="191" t="s">
        <v>134</v>
      </c>
      <c r="I87" s="191" t="s">
        <v>135</v>
      </c>
      <c r="J87" s="191" t="s">
        <v>116</v>
      </c>
      <c r="K87" s="192" t="s">
        <v>136</v>
      </c>
      <c r="L87" s="193"/>
      <c r="M87" s="95" t="s">
        <v>19</v>
      </c>
      <c r="N87" s="96" t="s">
        <v>41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P89+P105</f>
        <v>0</v>
      </c>
      <c r="Q88" s="99"/>
      <c r="R88" s="196">
        <f>R89+R105</f>
        <v>5.1660000000000013</v>
      </c>
      <c r="S88" s="99"/>
      <c r="T88" s="197">
        <f>T89+T105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117</v>
      </c>
      <c r="BK88" s="198">
        <f>BK89+BK105</f>
        <v>0</v>
      </c>
    </row>
    <row r="89" s="12" customFormat="1" ht="25.92" customHeight="1">
      <c r="A89" s="12"/>
      <c r="B89" s="199"/>
      <c r="C89" s="200"/>
      <c r="D89" s="201" t="s">
        <v>70</v>
      </c>
      <c r="E89" s="202" t="s">
        <v>234</v>
      </c>
      <c r="F89" s="202" t="s">
        <v>235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</f>
        <v>0</v>
      </c>
      <c r="Q89" s="207"/>
      <c r="R89" s="208">
        <f>R90</f>
        <v>5.1660000000000013</v>
      </c>
      <c r="S89" s="207"/>
      <c r="T89" s="20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80</v>
      </c>
      <c r="AT89" s="211" t="s">
        <v>70</v>
      </c>
      <c r="AU89" s="211" t="s">
        <v>71</v>
      </c>
      <c r="AY89" s="210" t="s">
        <v>146</v>
      </c>
      <c r="BK89" s="212">
        <f>BK90</f>
        <v>0</v>
      </c>
    </row>
    <row r="90" s="12" customFormat="1" ht="22.8" customHeight="1">
      <c r="A90" s="12"/>
      <c r="B90" s="199"/>
      <c r="C90" s="200"/>
      <c r="D90" s="201" t="s">
        <v>70</v>
      </c>
      <c r="E90" s="213" t="s">
        <v>367</v>
      </c>
      <c r="F90" s="213" t="s">
        <v>368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SUM(P91:P104)</f>
        <v>0</v>
      </c>
      <c r="Q90" s="207"/>
      <c r="R90" s="208">
        <f>SUM(R91:R104)</f>
        <v>5.1660000000000013</v>
      </c>
      <c r="S90" s="207"/>
      <c r="T90" s="209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70</v>
      </c>
      <c r="AU90" s="211" t="s">
        <v>78</v>
      </c>
      <c r="AY90" s="210" t="s">
        <v>146</v>
      </c>
      <c r="BK90" s="212">
        <f>SUM(BK91:BK104)</f>
        <v>0</v>
      </c>
    </row>
    <row r="91" s="2" customFormat="1" ht="24.15" customHeight="1">
      <c r="A91" s="41"/>
      <c r="B91" s="42"/>
      <c r="C91" s="257" t="s">
        <v>78</v>
      </c>
      <c r="D91" s="257" t="s">
        <v>247</v>
      </c>
      <c r="E91" s="258" t="s">
        <v>1504</v>
      </c>
      <c r="F91" s="259" t="s">
        <v>1505</v>
      </c>
      <c r="G91" s="260" t="s">
        <v>241</v>
      </c>
      <c r="H91" s="261">
        <v>10</v>
      </c>
      <c r="I91" s="262"/>
      <c r="J91" s="263">
        <f>ROUND(I91*H91,2)</f>
        <v>0</v>
      </c>
      <c r="K91" s="259" t="s">
        <v>260</v>
      </c>
      <c r="L91" s="264"/>
      <c r="M91" s="265" t="s">
        <v>19</v>
      </c>
      <c r="N91" s="266" t="s">
        <v>42</v>
      </c>
      <c r="O91" s="87"/>
      <c r="P91" s="224">
        <f>O91*H91</f>
        <v>0</v>
      </c>
      <c r="Q91" s="224">
        <v>0.034000000000000002</v>
      </c>
      <c r="R91" s="224">
        <f>Q91*H91</f>
        <v>0.34000000000000002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202</v>
      </c>
      <c r="AT91" s="226" t="s">
        <v>247</v>
      </c>
      <c r="AU91" s="226" t="s">
        <v>80</v>
      </c>
      <c r="AY91" s="20" t="s">
        <v>146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78</v>
      </c>
      <c r="BK91" s="227">
        <f>ROUND(I91*H91,2)</f>
        <v>0</v>
      </c>
      <c r="BL91" s="20" t="s">
        <v>154</v>
      </c>
      <c r="BM91" s="226" t="s">
        <v>1506</v>
      </c>
    </row>
    <row r="92" s="2" customFormat="1">
      <c r="A92" s="41"/>
      <c r="B92" s="42"/>
      <c r="C92" s="43"/>
      <c r="D92" s="228" t="s">
        <v>156</v>
      </c>
      <c r="E92" s="43"/>
      <c r="F92" s="229" t="s">
        <v>1505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156</v>
      </c>
      <c r="AU92" s="20" t="s">
        <v>80</v>
      </c>
    </row>
    <row r="93" s="2" customFormat="1" ht="16.5" customHeight="1">
      <c r="A93" s="41"/>
      <c r="B93" s="42"/>
      <c r="C93" s="257" t="s">
        <v>80</v>
      </c>
      <c r="D93" s="257" t="s">
        <v>247</v>
      </c>
      <c r="E93" s="258" t="s">
        <v>1507</v>
      </c>
      <c r="F93" s="259" t="s">
        <v>1508</v>
      </c>
      <c r="G93" s="260" t="s">
        <v>241</v>
      </c>
      <c r="H93" s="261">
        <v>80</v>
      </c>
      <c r="I93" s="262"/>
      <c r="J93" s="263">
        <f>ROUND(I93*H93,2)</f>
        <v>0</v>
      </c>
      <c r="K93" s="259" t="s">
        <v>260</v>
      </c>
      <c r="L93" s="264"/>
      <c r="M93" s="265" t="s">
        <v>19</v>
      </c>
      <c r="N93" s="266" t="s">
        <v>42</v>
      </c>
      <c r="O93" s="87"/>
      <c r="P93" s="224">
        <f>O93*H93</f>
        <v>0</v>
      </c>
      <c r="Q93" s="224">
        <v>0.058000000000000003</v>
      </c>
      <c r="R93" s="224">
        <f>Q93*H93</f>
        <v>4.6400000000000006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202</v>
      </c>
      <c r="AT93" s="226" t="s">
        <v>247</v>
      </c>
      <c r="AU93" s="226" t="s">
        <v>80</v>
      </c>
      <c r="AY93" s="20" t="s">
        <v>146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78</v>
      </c>
      <c r="BK93" s="227">
        <f>ROUND(I93*H93,2)</f>
        <v>0</v>
      </c>
      <c r="BL93" s="20" t="s">
        <v>154</v>
      </c>
      <c r="BM93" s="226" t="s">
        <v>1509</v>
      </c>
    </row>
    <row r="94" s="2" customFormat="1">
      <c r="A94" s="41"/>
      <c r="B94" s="42"/>
      <c r="C94" s="43"/>
      <c r="D94" s="228" t="s">
        <v>156</v>
      </c>
      <c r="E94" s="43"/>
      <c r="F94" s="229" t="s">
        <v>1508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156</v>
      </c>
      <c r="AU94" s="20" t="s">
        <v>80</v>
      </c>
    </row>
    <row r="95" s="2" customFormat="1" ht="16.5" customHeight="1">
      <c r="A95" s="41"/>
      <c r="B95" s="42"/>
      <c r="C95" s="257" t="s">
        <v>169</v>
      </c>
      <c r="D95" s="257" t="s">
        <v>247</v>
      </c>
      <c r="E95" s="258" t="s">
        <v>1510</v>
      </c>
      <c r="F95" s="259" t="s">
        <v>1511</v>
      </c>
      <c r="G95" s="260" t="s">
        <v>773</v>
      </c>
      <c r="H95" s="261">
        <v>3</v>
      </c>
      <c r="I95" s="262"/>
      <c r="J95" s="263">
        <f>ROUND(I95*H95,2)</f>
        <v>0</v>
      </c>
      <c r="K95" s="259" t="s">
        <v>260</v>
      </c>
      <c r="L95" s="264"/>
      <c r="M95" s="265" t="s">
        <v>19</v>
      </c>
      <c r="N95" s="266" t="s">
        <v>42</v>
      </c>
      <c r="O95" s="87"/>
      <c r="P95" s="224">
        <f>O95*H95</f>
        <v>0</v>
      </c>
      <c r="Q95" s="224">
        <v>0.058000000000000003</v>
      </c>
      <c r="R95" s="224">
        <f>Q95*H95</f>
        <v>0.17400000000000002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202</v>
      </c>
      <c r="AT95" s="226" t="s">
        <v>247</v>
      </c>
      <c r="AU95" s="226" t="s">
        <v>80</v>
      </c>
      <c r="AY95" s="20" t="s">
        <v>146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78</v>
      </c>
      <c r="BK95" s="227">
        <f>ROUND(I95*H95,2)</f>
        <v>0</v>
      </c>
      <c r="BL95" s="20" t="s">
        <v>154</v>
      </c>
      <c r="BM95" s="226" t="s">
        <v>1512</v>
      </c>
    </row>
    <row r="96" s="2" customFormat="1">
      <c r="A96" s="41"/>
      <c r="B96" s="42"/>
      <c r="C96" s="43"/>
      <c r="D96" s="228" t="s">
        <v>156</v>
      </c>
      <c r="E96" s="43"/>
      <c r="F96" s="229" t="s">
        <v>1511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156</v>
      </c>
      <c r="AU96" s="20" t="s">
        <v>80</v>
      </c>
    </row>
    <row r="97" s="2" customFormat="1" ht="24.15" customHeight="1">
      <c r="A97" s="41"/>
      <c r="B97" s="42"/>
      <c r="C97" s="257" t="s">
        <v>154</v>
      </c>
      <c r="D97" s="257" t="s">
        <v>247</v>
      </c>
      <c r="E97" s="258" t="s">
        <v>1513</v>
      </c>
      <c r="F97" s="259" t="s">
        <v>1514</v>
      </c>
      <c r="G97" s="260" t="s">
        <v>773</v>
      </c>
      <c r="H97" s="261">
        <v>1</v>
      </c>
      <c r="I97" s="262"/>
      <c r="J97" s="263">
        <f>ROUND(I97*H97,2)</f>
        <v>0</v>
      </c>
      <c r="K97" s="259" t="s">
        <v>260</v>
      </c>
      <c r="L97" s="264"/>
      <c r="M97" s="265" t="s">
        <v>19</v>
      </c>
      <c r="N97" s="266" t="s">
        <v>42</v>
      </c>
      <c r="O97" s="87"/>
      <c r="P97" s="224">
        <f>O97*H97</f>
        <v>0</v>
      </c>
      <c r="Q97" s="224">
        <v>0.012</v>
      </c>
      <c r="R97" s="224">
        <f>Q97*H97</f>
        <v>0.012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202</v>
      </c>
      <c r="AT97" s="226" t="s">
        <v>247</v>
      </c>
      <c r="AU97" s="226" t="s">
        <v>80</v>
      </c>
      <c r="AY97" s="20" t="s">
        <v>146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78</v>
      </c>
      <c r="BK97" s="227">
        <f>ROUND(I97*H97,2)</f>
        <v>0</v>
      </c>
      <c r="BL97" s="20" t="s">
        <v>154</v>
      </c>
      <c r="BM97" s="226" t="s">
        <v>1515</v>
      </c>
    </row>
    <row r="98" s="2" customFormat="1">
      <c r="A98" s="41"/>
      <c r="B98" s="42"/>
      <c r="C98" s="43"/>
      <c r="D98" s="228" t="s">
        <v>156</v>
      </c>
      <c r="E98" s="43"/>
      <c r="F98" s="229" t="s">
        <v>1514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156</v>
      </c>
      <c r="AU98" s="20" t="s">
        <v>80</v>
      </c>
    </row>
    <row r="99" s="2" customFormat="1" ht="24.15" customHeight="1">
      <c r="A99" s="41"/>
      <c r="B99" s="42"/>
      <c r="C99" s="215" t="s">
        <v>182</v>
      </c>
      <c r="D99" s="215" t="s">
        <v>149</v>
      </c>
      <c r="E99" s="216" t="s">
        <v>396</v>
      </c>
      <c r="F99" s="217" t="s">
        <v>397</v>
      </c>
      <c r="G99" s="218" t="s">
        <v>312</v>
      </c>
      <c r="H99" s="267"/>
      <c r="I99" s="220"/>
      <c r="J99" s="221">
        <f>ROUND(I99*H99,2)</f>
        <v>0</v>
      </c>
      <c r="K99" s="217" t="s">
        <v>153</v>
      </c>
      <c r="L99" s="47"/>
      <c r="M99" s="222" t="s">
        <v>19</v>
      </c>
      <c r="N99" s="223" t="s">
        <v>42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242</v>
      </c>
      <c r="AT99" s="226" t="s">
        <v>149</v>
      </c>
      <c r="AU99" s="226" t="s">
        <v>80</v>
      </c>
      <c r="AY99" s="20" t="s">
        <v>146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78</v>
      </c>
      <c r="BK99" s="227">
        <f>ROUND(I99*H99,2)</f>
        <v>0</v>
      </c>
      <c r="BL99" s="20" t="s">
        <v>242</v>
      </c>
      <c r="BM99" s="226" t="s">
        <v>1516</v>
      </c>
    </row>
    <row r="100" s="2" customFormat="1">
      <c r="A100" s="41"/>
      <c r="B100" s="42"/>
      <c r="C100" s="43"/>
      <c r="D100" s="228" t="s">
        <v>156</v>
      </c>
      <c r="E100" s="43"/>
      <c r="F100" s="229" t="s">
        <v>399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156</v>
      </c>
      <c r="AU100" s="20" t="s">
        <v>80</v>
      </c>
    </row>
    <row r="101" s="2" customFormat="1">
      <c r="A101" s="41"/>
      <c r="B101" s="42"/>
      <c r="C101" s="43"/>
      <c r="D101" s="233" t="s">
        <v>158</v>
      </c>
      <c r="E101" s="43"/>
      <c r="F101" s="234" t="s">
        <v>400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158</v>
      </c>
      <c r="AU101" s="20" t="s">
        <v>80</v>
      </c>
    </row>
    <row r="102" s="2" customFormat="1" ht="33" customHeight="1">
      <c r="A102" s="41"/>
      <c r="B102" s="42"/>
      <c r="C102" s="215" t="s">
        <v>147</v>
      </c>
      <c r="D102" s="215" t="s">
        <v>149</v>
      </c>
      <c r="E102" s="216" t="s">
        <v>402</v>
      </c>
      <c r="F102" s="217" t="s">
        <v>403</v>
      </c>
      <c r="G102" s="218" t="s">
        <v>312</v>
      </c>
      <c r="H102" s="267"/>
      <c r="I102" s="220"/>
      <c r="J102" s="221">
        <f>ROUND(I102*H102,2)</f>
        <v>0</v>
      </c>
      <c r="K102" s="217" t="s">
        <v>153</v>
      </c>
      <c r="L102" s="47"/>
      <c r="M102" s="222" t="s">
        <v>19</v>
      </c>
      <c r="N102" s="223" t="s">
        <v>42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242</v>
      </c>
      <c r="AT102" s="226" t="s">
        <v>149</v>
      </c>
      <c r="AU102" s="226" t="s">
        <v>80</v>
      </c>
      <c r="AY102" s="20" t="s">
        <v>146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78</v>
      </c>
      <c r="BK102" s="227">
        <f>ROUND(I102*H102,2)</f>
        <v>0</v>
      </c>
      <c r="BL102" s="20" t="s">
        <v>242</v>
      </c>
      <c r="BM102" s="226" t="s">
        <v>1517</v>
      </c>
    </row>
    <row r="103" s="2" customFormat="1">
      <c r="A103" s="41"/>
      <c r="B103" s="42"/>
      <c r="C103" s="43"/>
      <c r="D103" s="228" t="s">
        <v>156</v>
      </c>
      <c r="E103" s="43"/>
      <c r="F103" s="229" t="s">
        <v>405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156</v>
      </c>
      <c r="AU103" s="20" t="s">
        <v>80</v>
      </c>
    </row>
    <row r="104" s="2" customFormat="1">
      <c r="A104" s="41"/>
      <c r="B104" s="42"/>
      <c r="C104" s="43"/>
      <c r="D104" s="233" t="s">
        <v>158</v>
      </c>
      <c r="E104" s="43"/>
      <c r="F104" s="234" t="s">
        <v>406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158</v>
      </c>
      <c r="AU104" s="20" t="s">
        <v>80</v>
      </c>
    </row>
    <row r="105" s="12" customFormat="1" ht="25.92" customHeight="1">
      <c r="A105" s="12"/>
      <c r="B105" s="199"/>
      <c r="C105" s="200"/>
      <c r="D105" s="201" t="s">
        <v>70</v>
      </c>
      <c r="E105" s="202" t="s">
        <v>886</v>
      </c>
      <c r="F105" s="202" t="s">
        <v>1518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SUM(P106:P107)</f>
        <v>0</v>
      </c>
      <c r="Q105" s="207"/>
      <c r="R105" s="208">
        <f>SUM(R106:R107)</f>
        <v>0</v>
      </c>
      <c r="S105" s="207"/>
      <c r="T105" s="20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154</v>
      </c>
      <c r="AT105" s="211" t="s">
        <v>70</v>
      </c>
      <c r="AU105" s="211" t="s">
        <v>71</v>
      </c>
      <c r="AY105" s="210" t="s">
        <v>146</v>
      </c>
      <c r="BK105" s="212">
        <f>SUM(BK106:BK107)</f>
        <v>0</v>
      </c>
    </row>
    <row r="106" s="2" customFormat="1" ht="16.5" customHeight="1">
      <c r="A106" s="41"/>
      <c r="B106" s="42"/>
      <c r="C106" s="257" t="s">
        <v>195</v>
      </c>
      <c r="D106" s="257" t="s">
        <v>247</v>
      </c>
      <c r="E106" s="258" t="s">
        <v>1519</v>
      </c>
      <c r="F106" s="259" t="s">
        <v>1520</v>
      </c>
      <c r="G106" s="260" t="s">
        <v>773</v>
      </c>
      <c r="H106" s="261">
        <v>1</v>
      </c>
      <c r="I106" s="262"/>
      <c r="J106" s="263">
        <f>ROUND(I106*H106,2)</f>
        <v>0</v>
      </c>
      <c r="K106" s="259" t="s">
        <v>260</v>
      </c>
      <c r="L106" s="264"/>
      <c r="M106" s="265" t="s">
        <v>19</v>
      </c>
      <c r="N106" s="266" t="s">
        <v>42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250</v>
      </c>
      <c r="AT106" s="226" t="s">
        <v>247</v>
      </c>
      <c r="AU106" s="226" t="s">
        <v>78</v>
      </c>
      <c r="AY106" s="20" t="s">
        <v>146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78</v>
      </c>
      <c r="BK106" s="227">
        <f>ROUND(I106*H106,2)</f>
        <v>0</v>
      </c>
      <c r="BL106" s="20" t="s">
        <v>242</v>
      </c>
      <c r="BM106" s="226" t="s">
        <v>1521</v>
      </c>
    </row>
    <row r="107" s="2" customFormat="1">
      <c r="A107" s="41"/>
      <c r="B107" s="42"/>
      <c r="C107" s="43"/>
      <c r="D107" s="228" t="s">
        <v>156</v>
      </c>
      <c r="E107" s="43"/>
      <c r="F107" s="229" t="s">
        <v>1520</v>
      </c>
      <c r="G107" s="43"/>
      <c r="H107" s="43"/>
      <c r="I107" s="230"/>
      <c r="J107" s="43"/>
      <c r="K107" s="43"/>
      <c r="L107" s="47"/>
      <c r="M107" s="281"/>
      <c r="N107" s="282"/>
      <c r="O107" s="283"/>
      <c r="P107" s="283"/>
      <c r="Q107" s="283"/>
      <c r="R107" s="283"/>
      <c r="S107" s="283"/>
      <c r="T107" s="284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156</v>
      </c>
      <c r="AU107" s="20" t="s">
        <v>78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8+q+m+I/VEMgaD++KJjOfs2gquGPNRqzXIqUCxr6Ipy59ZDqoyI4N0jggVJeOTJWKYSH9+JoyWq5p+9IiRPYVg==" hashValue="lsH2w4DW0LPkymkmwEC1vkOGfjeG/4EzQsYlNB9hdOd75qSy+oFDlt3J1RZn6BQctPn4Ko0cJqONq48hvogTmg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101" r:id="rId1" display="https://podminky.urs.cz/item/CS_URS_2024_02/998766311"/>
    <hyperlink ref="F104" r:id="rId2" display="https://podminky.urs.cz/item/CS_URS_2024_02/9987663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1004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1522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ROUND((SUM(BE89:BE107)),  2)</f>
        <v>0</v>
      </c>
      <c r="G35" s="41"/>
      <c r="H35" s="41"/>
      <c r="I35" s="160">
        <v>0.20999999999999999</v>
      </c>
      <c r="J35" s="159">
        <f>ROUND(((SUM(BE89:BE107))*I35),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ROUND((SUM(BF89:BF107)),  2)</f>
        <v>0</v>
      </c>
      <c r="G36" s="41"/>
      <c r="H36" s="41"/>
      <c r="I36" s="160">
        <v>0.12</v>
      </c>
      <c r="J36" s="159">
        <f>ROUND(((SUM(BF89:BF107))*I36),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ROUND((SUM(BG89:BG107)),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ROUND((SUM(BH89:BH107)),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ROUND((SUM(BI89:BI107)),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Vedlejší a ostatní náklady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982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983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984</v>
      </c>
      <c r="E66" s="185"/>
      <c r="F66" s="185"/>
      <c r="G66" s="185"/>
      <c r="H66" s="185"/>
      <c r="I66" s="185"/>
      <c r="J66" s="186">
        <f>J98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1523</v>
      </c>
      <c r="E67" s="185"/>
      <c r="F67" s="185"/>
      <c r="G67" s="185"/>
      <c r="H67" s="185"/>
      <c r="I67" s="185"/>
      <c r="J67" s="186">
        <f>J102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131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6.25" customHeight="1">
      <c r="A77" s="41"/>
      <c r="B77" s="42"/>
      <c r="C77" s="43"/>
      <c r="D77" s="43"/>
      <c r="E77" s="172" t="str">
        <f>E7</f>
        <v>Modernizace kuchyně, restaurace, sálu volnočasových aktivit, chodeb a částí exteriéru objektu vinařství Sádek, Kojetice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1004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02.03 - Vedlejší a ostatní náklady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>Kojetice 169, 675 23, Kojetice na Moravě</v>
      </c>
      <c r="G83" s="43"/>
      <c r="H83" s="43"/>
      <c r="I83" s="35" t="s">
        <v>23</v>
      </c>
      <c r="J83" s="75" t="str">
        <f>IF(J14="","",J14)</f>
        <v>27. 12. 2024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Česká zemědělská univerzita v Praze</v>
      </c>
      <c r="G85" s="43"/>
      <c r="H85" s="43"/>
      <c r="I85" s="35" t="s">
        <v>31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34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132</v>
      </c>
      <c r="D88" s="191" t="s">
        <v>56</v>
      </c>
      <c r="E88" s="191" t="s">
        <v>52</v>
      </c>
      <c r="F88" s="191" t="s">
        <v>53</v>
      </c>
      <c r="G88" s="191" t="s">
        <v>133</v>
      </c>
      <c r="H88" s="191" t="s">
        <v>134</v>
      </c>
      <c r="I88" s="191" t="s">
        <v>135</v>
      </c>
      <c r="J88" s="191" t="s">
        <v>116</v>
      </c>
      <c r="K88" s="192" t="s">
        <v>136</v>
      </c>
      <c r="L88" s="193"/>
      <c r="M88" s="95" t="s">
        <v>19</v>
      </c>
      <c r="N88" s="96" t="s">
        <v>41</v>
      </c>
      <c r="O88" s="96" t="s">
        <v>137</v>
      </c>
      <c r="P88" s="96" t="s">
        <v>138</v>
      </c>
      <c r="Q88" s="96" t="s">
        <v>139</v>
      </c>
      <c r="R88" s="96" t="s">
        <v>140</v>
      </c>
      <c r="S88" s="96" t="s">
        <v>141</v>
      </c>
      <c r="T88" s="97" t="s">
        <v>142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143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0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70</v>
      </c>
      <c r="AU89" s="20" t="s">
        <v>117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70</v>
      </c>
      <c r="E90" s="202" t="s">
        <v>985</v>
      </c>
      <c r="F90" s="202" t="s">
        <v>986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P91+P98+P102</f>
        <v>0</v>
      </c>
      <c r="Q90" s="207"/>
      <c r="R90" s="208">
        <f>R91+R98+R102</f>
        <v>0</v>
      </c>
      <c r="S90" s="207"/>
      <c r="T90" s="209">
        <f>T91+T98+T102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182</v>
      </c>
      <c r="AT90" s="211" t="s">
        <v>70</v>
      </c>
      <c r="AU90" s="211" t="s">
        <v>71</v>
      </c>
      <c r="AY90" s="210" t="s">
        <v>146</v>
      </c>
      <c r="BK90" s="212">
        <f>BK91+BK98+BK102</f>
        <v>0</v>
      </c>
    </row>
    <row r="91" s="12" customFormat="1" ht="22.8" customHeight="1">
      <c r="A91" s="12"/>
      <c r="B91" s="199"/>
      <c r="C91" s="200"/>
      <c r="D91" s="201" t="s">
        <v>70</v>
      </c>
      <c r="E91" s="213" t="s">
        <v>987</v>
      </c>
      <c r="F91" s="213" t="s">
        <v>988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SUM(P92:P97)</f>
        <v>0</v>
      </c>
      <c r="Q91" s="207"/>
      <c r="R91" s="208">
        <f>SUM(R92:R97)</f>
        <v>0</v>
      </c>
      <c r="S91" s="207"/>
      <c r="T91" s="209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182</v>
      </c>
      <c r="AT91" s="211" t="s">
        <v>70</v>
      </c>
      <c r="AU91" s="211" t="s">
        <v>78</v>
      </c>
      <c r="AY91" s="210" t="s">
        <v>146</v>
      </c>
      <c r="BK91" s="212">
        <f>SUM(BK92:BK97)</f>
        <v>0</v>
      </c>
    </row>
    <row r="92" s="2" customFormat="1" ht="16.5" customHeight="1">
      <c r="A92" s="41"/>
      <c r="B92" s="42"/>
      <c r="C92" s="215" t="s">
        <v>78</v>
      </c>
      <c r="D92" s="215" t="s">
        <v>149</v>
      </c>
      <c r="E92" s="216" t="s">
        <v>989</v>
      </c>
      <c r="F92" s="217" t="s">
        <v>990</v>
      </c>
      <c r="G92" s="218" t="s">
        <v>312</v>
      </c>
      <c r="H92" s="267"/>
      <c r="I92" s="220"/>
      <c r="J92" s="221">
        <f>ROUND(I92*H92,2)</f>
        <v>0</v>
      </c>
      <c r="K92" s="217" t="s">
        <v>153</v>
      </c>
      <c r="L92" s="47"/>
      <c r="M92" s="222" t="s">
        <v>19</v>
      </c>
      <c r="N92" s="223" t="s">
        <v>42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991</v>
      </c>
      <c r="AT92" s="226" t="s">
        <v>149</v>
      </c>
      <c r="AU92" s="226" t="s">
        <v>80</v>
      </c>
      <c r="AY92" s="20" t="s">
        <v>146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78</v>
      </c>
      <c r="BK92" s="227">
        <f>ROUND(I92*H92,2)</f>
        <v>0</v>
      </c>
      <c r="BL92" s="20" t="s">
        <v>991</v>
      </c>
      <c r="BM92" s="226" t="s">
        <v>1524</v>
      </c>
    </row>
    <row r="93" s="2" customFormat="1">
      <c r="A93" s="41"/>
      <c r="B93" s="42"/>
      <c r="C93" s="43"/>
      <c r="D93" s="228" t="s">
        <v>156</v>
      </c>
      <c r="E93" s="43"/>
      <c r="F93" s="229" t="s">
        <v>990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156</v>
      </c>
      <c r="AU93" s="20" t="s">
        <v>80</v>
      </c>
    </row>
    <row r="94" s="2" customFormat="1">
      <c r="A94" s="41"/>
      <c r="B94" s="42"/>
      <c r="C94" s="43"/>
      <c r="D94" s="233" t="s">
        <v>158</v>
      </c>
      <c r="E94" s="43"/>
      <c r="F94" s="234" t="s">
        <v>993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158</v>
      </c>
      <c r="AU94" s="20" t="s">
        <v>80</v>
      </c>
    </row>
    <row r="95" s="2" customFormat="1" ht="16.5" customHeight="1">
      <c r="A95" s="41"/>
      <c r="B95" s="42"/>
      <c r="C95" s="215" t="s">
        <v>80</v>
      </c>
      <c r="D95" s="215" t="s">
        <v>149</v>
      </c>
      <c r="E95" s="216" t="s">
        <v>994</v>
      </c>
      <c r="F95" s="217" t="s">
        <v>995</v>
      </c>
      <c r="G95" s="218" t="s">
        <v>312</v>
      </c>
      <c r="H95" s="267"/>
      <c r="I95" s="220"/>
      <c r="J95" s="221">
        <f>ROUND(I95*H95,2)</f>
        <v>0</v>
      </c>
      <c r="K95" s="217" t="s">
        <v>153</v>
      </c>
      <c r="L95" s="47"/>
      <c r="M95" s="222" t="s">
        <v>19</v>
      </c>
      <c r="N95" s="223" t="s">
        <v>42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991</v>
      </c>
      <c r="AT95" s="226" t="s">
        <v>149</v>
      </c>
      <c r="AU95" s="226" t="s">
        <v>80</v>
      </c>
      <c r="AY95" s="20" t="s">
        <v>146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78</v>
      </c>
      <c r="BK95" s="227">
        <f>ROUND(I95*H95,2)</f>
        <v>0</v>
      </c>
      <c r="BL95" s="20" t="s">
        <v>991</v>
      </c>
      <c r="BM95" s="226" t="s">
        <v>1525</v>
      </c>
    </row>
    <row r="96" s="2" customFormat="1">
      <c r="A96" s="41"/>
      <c r="B96" s="42"/>
      <c r="C96" s="43"/>
      <c r="D96" s="228" t="s">
        <v>156</v>
      </c>
      <c r="E96" s="43"/>
      <c r="F96" s="229" t="s">
        <v>995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156</v>
      </c>
      <c r="AU96" s="20" t="s">
        <v>80</v>
      </c>
    </row>
    <row r="97" s="2" customFormat="1">
      <c r="A97" s="41"/>
      <c r="B97" s="42"/>
      <c r="C97" s="43"/>
      <c r="D97" s="233" t="s">
        <v>158</v>
      </c>
      <c r="E97" s="43"/>
      <c r="F97" s="234" t="s">
        <v>997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158</v>
      </c>
      <c r="AU97" s="20" t="s">
        <v>80</v>
      </c>
    </row>
    <row r="98" s="12" customFormat="1" ht="22.8" customHeight="1">
      <c r="A98" s="12"/>
      <c r="B98" s="199"/>
      <c r="C98" s="200"/>
      <c r="D98" s="201" t="s">
        <v>70</v>
      </c>
      <c r="E98" s="213" t="s">
        <v>998</v>
      </c>
      <c r="F98" s="213" t="s">
        <v>999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SUM(P99:P101)</f>
        <v>0</v>
      </c>
      <c r="Q98" s="207"/>
      <c r="R98" s="208">
        <f>SUM(R99:R101)</f>
        <v>0</v>
      </c>
      <c r="S98" s="207"/>
      <c r="T98" s="20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182</v>
      </c>
      <c r="AT98" s="211" t="s">
        <v>70</v>
      </c>
      <c r="AU98" s="211" t="s">
        <v>78</v>
      </c>
      <c r="AY98" s="210" t="s">
        <v>146</v>
      </c>
      <c r="BK98" s="212">
        <f>SUM(BK99:BK101)</f>
        <v>0</v>
      </c>
    </row>
    <row r="99" s="2" customFormat="1" ht="16.5" customHeight="1">
      <c r="A99" s="41"/>
      <c r="B99" s="42"/>
      <c r="C99" s="215" t="s">
        <v>169</v>
      </c>
      <c r="D99" s="215" t="s">
        <v>149</v>
      </c>
      <c r="E99" s="216" t="s">
        <v>1000</v>
      </c>
      <c r="F99" s="217" t="s">
        <v>1001</v>
      </c>
      <c r="G99" s="218" t="s">
        <v>312</v>
      </c>
      <c r="H99" s="267"/>
      <c r="I99" s="220"/>
      <c r="J99" s="221">
        <f>ROUND(I99*H99,2)</f>
        <v>0</v>
      </c>
      <c r="K99" s="217" t="s">
        <v>153</v>
      </c>
      <c r="L99" s="47"/>
      <c r="M99" s="222" t="s">
        <v>19</v>
      </c>
      <c r="N99" s="223" t="s">
        <v>42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991</v>
      </c>
      <c r="AT99" s="226" t="s">
        <v>149</v>
      </c>
      <c r="AU99" s="226" t="s">
        <v>80</v>
      </c>
      <c r="AY99" s="20" t="s">
        <v>146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78</v>
      </c>
      <c r="BK99" s="227">
        <f>ROUND(I99*H99,2)</f>
        <v>0</v>
      </c>
      <c r="BL99" s="20" t="s">
        <v>991</v>
      </c>
      <c r="BM99" s="226" t="s">
        <v>1526</v>
      </c>
    </row>
    <row r="100" s="2" customFormat="1">
      <c r="A100" s="41"/>
      <c r="B100" s="42"/>
      <c r="C100" s="43"/>
      <c r="D100" s="228" t="s">
        <v>156</v>
      </c>
      <c r="E100" s="43"/>
      <c r="F100" s="229" t="s">
        <v>1001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156</v>
      </c>
      <c r="AU100" s="20" t="s">
        <v>80</v>
      </c>
    </row>
    <row r="101" s="2" customFormat="1">
      <c r="A101" s="41"/>
      <c r="B101" s="42"/>
      <c r="C101" s="43"/>
      <c r="D101" s="233" t="s">
        <v>158</v>
      </c>
      <c r="E101" s="43"/>
      <c r="F101" s="234" t="s">
        <v>1003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158</v>
      </c>
      <c r="AU101" s="20" t="s">
        <v>80</v>
      </c>
    </row>
    <row r="102" s="12" customFormat="1" ht="22.8" customHeight="1">
      <c r="A102" s="12"/>
      <c r="B102" s="199"/>
      <c r="C102" s="200"/>
      <c r="D102" s="201" t="s">
        <v>70</v>
      </c>
      <c r="E102" s="213" t="s">
        <v>1527</v>
      </c>
      <c r="F102" s="213" t="s">
        <v>1528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SUM(P103:P107)</f>
        <v>0</v>
      </c>
      <c r="Q102" s="207"/>
      <c r="R102" s="208">
        <f>SUM(R103:R107)</f>
        <v>0</v>
      </c>
      <c r="S102" s="207"/>
      <c r="T102" s="209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182</v>
      </c>
      <c r="AT102" s="211" t="s">
        <v>70</v>
      </c>
      <c r="AU102" s="211" t="s">
        <v>78</v>
      </c>
      <c r="AY102" s="210" t="s">
        <v>146</v>
      </c>
      <c r="BK102" s="212">
        <f>SUM(BK103:BK107)</f>
        <v>0</v>
      </c>
    </row>
    <row r="103" s="2" customFormat="1" ht="16.5" customHeight="1">
      <c r="A103" s="41"/>
      <c r="B103" s="42"/>
      <c r="C103" s="215" t="s">
        <v>154</v>
      </c>
      <c r="D103" s="215" t="s">
        <v>149</v>
      </c>
      <c r="E103" s="216" t="s">
        <v>1529</v>
      </c>
      <c r="F103" s="217" t="s">
        <v>1530</v>
      </c>
      <c r="G103" s="218" t="s">
        <v>610</v>
      </c>
      <c r="H103" s="219">
        <v>64</v>
      </c>
      <c r="I103" s="220"/>
      <c r="J103" s="221">
        <f>ROUND(I103*H103,2)</f>
        <v>0</v>
      </c>
      <c r="K103" s="217" t="s">
        <v>153</v>
      </c>
      <c r="L103" s="47"/>
      <c r="M103" s="222" t="s">
        <v>19</v>
      </c>
      <c r="N103" s="223" t="s">
        <v>42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991</v>
      </c>
      <c r="AT103" s="226" t="s">
        <v>149</v>
      </c>
      <c r="AU103" s="226" t="s">
        <v>80</v>
      </c>
      <c r="AY103" s="20" t="s">
        <v>146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78</v>
      </c>
      <c r="BK103" s="227">
        <f>ROUND(I103*H103,2)</f>
        <v>0</v>
      </c>
      <c r="BL103" s="20" t="s">
        <v>991</v>
      </c>
      <c r="BM103" s="226" t="s">
        <v>1531</v>
      </c>
    </row>
    <row r="104" s="2" customFormat="1">
      <c r="A104" s="41"/>
      <c r="B104" s="42"/>
      <c r="C104" s="43"/>
      <c r="D104" s="228" t="s">
        <v>156</v>
      </c>
      <c r="E104" s="43"/>
      <c r="F104" s="229" t="s">
        <v>1530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156</v>
      </c>
      <c r="AU104" s="20" t="s">
        <v>80</v>
      </c>
    </row>
    <row r="105" s="2" customFormat="1">
      <c r="A105" s="41"/>
      <c r="B105" s="42"/>
      <c r="C105" s="43"/>
      <c r="D105" s="233" t="s">
        <v>158</v>
      </c>
      <c r="E105" s="43"/>
      <c r="F105" s="234" t="s">
        <v>1532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158</v>
      </c>
      <c r="AU105" s="20" t="s">
        <v>80</v>
      </c>
    </row>
    <row r="106" s="15" customFormat="1">
      <c r="A106" s="15"/>
      <c r="B106" s="268"/>
      <c r="C106" s="269"/>
      <c r="D106" s="228" t="s">
        <v>160</v>
      </c>
      <c r="E106" s="270" t="s">
        <v>19</v>
      </c>
      <c r="F106" s="271" t="s">
        <v>1533</v>
      </c>
      <c r="G106" s="269"/>
      <c r="H106" s="270" t="s">
        <v>19</v>
      </c>
      <c r="I106" s="272"/>
      <c r="J106" s="269"/>
      <c r="K106" s="269"/>
      <c r="L106" s="273"/>
      <c r="M106" s="274"/>
      <c r="N106" s="275"/>
      <c r="O106" s="275"/>
      <c r="P106" s="275"/>
      <c r="Q106" s="275"/>
      <c r="R106" s="275"/>
      <c r="S106" s="275"/>
      <c r="T106" s="27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7" t="s">
        <v>160</v>
      </c>
      <c r="AU106" s="277" t="s">
        <v>80</v>
      </c>
      <c r="AV106" s="15" t="s">
        <v>78</v>
      </c>
      <c r="AW106" s="15" t="s">
        <v>33</v>
      </c>
      <c r="AX106" s="15" t="s">
        <v>71</v>
      </c>
      <c r="AY106" s="277" t="s">
        <v>146</v>
      </c>
    </row>
    <row r="107" s="13" customFormat="1">
      <c r="A107" s="13"/>
      <c r="B107" s="235"/>
      <c r="C107" s="236"/>
      <c r="D107" s="228" t="s">
        <v>160</v>
      </c>
      <c r="E107" s="237" t="s">
        <v>19</v>
      </c>
      <c r="F107" s="238" t="s">
        <v>1534</v>
      </c>
      <c r="G107" s="236"/>
      <c r="H107" s="239">
        <v>64</v>
      </c>
      <c r="I107" s="240"/>
      <c r="J107" s="236"/>
      <c r="K107" s="236"/>
      <c r="L107" s="241"/>
      <c r="M107" s="278"/>
      <c r="N107" s="279"/>
      <c r="O107" s="279"/>
      <c r="P107" s="279"/>
      <c r="Q107" s="279"/>
      <c r="R107" s="279"/>
      <c r="S107" s="279"/>
      <c r="T107" s="28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160</v>
      </c>
      <c r="AU107" s="245" t="s">
        <v>80</v>
      </c>
      <c r="AV107" s="13" t="s">
        <v>80</v>
      </c>
      <c r="AW107" s="13" t="s">
        <v>33</v>
      </c>
      <c r="AX107" s="13" t="s">
        <v>78</v>
      </c>
      <c r="AY107" s="245" t="s">
        <v>146</v>
      </c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47"/>
      <c r="M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sheetProtection sheet="1" autoFilter="0" formatColumns="0" formatRows="0" objects="1" scenarios="1" spinCount="100000" saltValue="Q6zRgj3IjvfR0E89YkG2aez1DDl/+I9nAcEsbfzKE8PCeDhrLi2qklpdEdrXmcwEcTp1Zj77b0HmMx0MN+IfxQ==" hashValue="WiDXtYNBuPlJvYpC+O/3GQBuizAxV+pterhxCB5Sgu75JVI2dnzFp0+0fYol0CYz62R2kx38QG2zLQ4kDnRojQ==" algorithmName="SHA-512" password="CC35"/>
  <autoFilter ref="C88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4_02/045203000"/>
    <hyperlink ref="F97" r:id="rId2" display="https://podminky.urs.cz/item/CS_URS_2024_02/045303000"/>
    <hyperlink ref="F101" r:id="rId3" display="https://podminky.urs.cz/item/CS_URS_2024_02/065002000"/>
    <hyperlink ref="F105" r:id="rId4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1535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1536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ROUND((SUM(BE96:BE308)),  2)</f>
        <v>0</v>
      </c>
      <c r="G35" s="41"/>
      <c r="H35" s="41"/>
      <c r="I35" s="160">
        <v>0.20999999999999999</v>
      </c>
      <c r="J35" s="159">
        <f>ROUND(((SUM(BE96:BE308))*I35),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ROUND((SUM(BF96:BF308)),  2)</f>
        <v>0</v>
      </c>
      <c r="G36" s="41"/>
      <c r="H36" s="41"/>
      <c r="I36" s="160">
        <v>0.12</v>
      </c>
      <c r="J36" s="159">
        <f>ROUND(((SUM(BF96:BF308))*I36),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ROUND((SUM(BG96:BG308)),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ROUND((SUM(BH96:BH308)),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ROUND((SUM(BI96:BI308)),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1535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03.01 -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1537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119</v>
      </c>
      <c r="E66" s="185"/>
      <c r="F66" s="185"/>
      <c r="G66" s="185"/>
      <c r="H66" s="185"/>
      <c r="I66" s="185"/>
      <c r="J66" s="186">
        <f>J105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120</v>
      </c>
      <c r="E67" s="185"/>
      <c r="F67" s="185"/>
      <c r="G67" s="185"/>
      <c r="H67" s="185"/>
      <c r="I67" s="185"/>
      <c r="J67" s="186">
        <f>J131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121</v>
      </c>
      <c r="E68" s="185"/>
      <c r="F68" s="185"/>
      <c r="G68" s="185"/>
      <c r="H68" s="185"/>
      <c r="I68" s="185"/>
      <c r="J68" s="186">
        <f>J168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122</v>
      </c>
      <c r="E69" s="185"/>
      <c r="F69" s="185"/>
      <c r="G69" s="185"/>
      <c r="H69" s="185"/>
      <c r="I69" s="185"/>
      <c r="J69" s="186">
        <f>J186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123</v>
      </c>
      <c r="E70" s="180"/>
      <c r="F70" s="180"/>
      <c r="G70" s="180"/>
      <c r="H70" s="180"/>
      <c r="I70" s="180"/>
      <c r="J70" s="181">
        <f>J190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1538</v>
      </c>
      <c r="E71" s="185"/>
      <c r="F71" s="185"/>
      <c r="G71" s="185"/>
      <c r="H71" s="185"/>
      <c r="I71" s="185"/>
      <c r="J71" s="186">
        <f>J191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126</v>
      </c>
      <c r="E72" s="185"/>
      <c r="F72" s="185"/>
      <c r="G72" s="185"/>
      <c r="H72" s="185"/>
      <c r="I72" s="185"/>
      <c r="J72" s="186">
        <f>J220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1539</v>
      </c>
      <c r="E73" s="185"/>
      <c r="F73" s="185"/>
      <c r="G73" s="185"/>
      <c r="H73" s="185"/>
      <c r="I73" s="185"/>
      <c r="J73" s="186">
        <f>J235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1540</v>
      </c>
      <c r="E74" s="185"/>
      <c r="F74" s="185"/>
      <c r="G74" s="185"/>
      <c r="H74" s="185"/>
      <c r="I74" s="185"/>
      <c r="J74" s="186">
        <f>J247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131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6.25" customHeight="1">
      <c r="A84" s="41"/>
      <c r="B84" s="42"/>
      <c r="C84" s="43"/>
      <c r="D84" s="43"/>
      <c r="E84" s="172" t="str">
        <f>E7</f>
        <v>Modernizace kuchyně, restaurace, sálu volnočasových aktivit, chodeb a částí exteriéru objektu vinařství Sádek, Kojetice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1535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112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03.01 - Stavební část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>Kojetice 169, 675 23, Kojetice na Moravě</v>
      </c>
      <c r="G90" s="43"/>
      <c r="H90" s="43"/>
      <c r="I90" s="35" t="s">
        <v>23</v>
      </c>
      <c r="J90" s="75" t="str">
        <f>IF(J14="","",J14)</f>
        <v>27. 12. 2024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>Česká zemědělská univerzita v Praze</v>
      </c>
      <c r="G92" s="43"/>
      <c r="H92" s="43"/>
      <c r="I92" s="35" t="s">
        <v>31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34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132</v>
      </c>
      <c r="D95" s="191" t="s">
        <v>56</v>
      </c>
      <c r="E95" s="191" t="s">
        <v>52</v>
      </c>
      <c r="F95" s="191" t="s">
        <v>53</v>
      </c>
      <c r="G95" s="191" t="s">
        <v>133</v>
      </c>
      <c r="H95" s="191" t="s">
        <v>134</v>
      </c>
      <c r="I95" s="191" t="s">
        <v>135</v>
      </c>
      <c r="J95" s="191" t="s">
        <v>116</v>
      </c>
      <c r="K95" s="192" t="s">
        <v>136</v>
      </c>
      <c r="L95" s="193"/>
      <c r="M95" s="95" t="s">
        <v>19</v>
      </c>
      <c r="N95" s="96" t="s">
        <v>41</v>
      </c>
      <c r="O95" s="96" t="s">
        <v>137</v>
      </c>
      <c r="P95" s="96" t="s">
        <v>138</v>
      </c>
      <c r="Q95" s="96" t="s">
        <v>139</v>
      </c>
      <c r="R95" s="96" t="s">
        <v>140</v>
      </c>
      <c r="S95" s="96" t="s">
        <v>141</v>
      </c>
      <c r="T95" s="97" t="s">
        <v>142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143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P97+P190</f>
        <v>0</v>
      </c>
      <c r="Q96" s="99"/>
      <c r="R96" s="196">
        <f>R97+R190</f>
        <v>0.87363141</v>
      </c>
      <c r="S96" s="99"/>
      <c r="T96" s="197">
        <f>T97+T190</f>
        <v>0.31455930000000004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70</v>
      </c>
      <c r="AU96" s="20" t="s">
        <v>117</v>
      </c>
      <c r="BK96" s="198">
        <f>BK97+BK190</f>
        <v>0</v>
      </c>
    </row>
    <row r="97" s="12" customFormat="1" ht="25.92" customHeight="1">
      <c r="A97" s="12"/>
      <c r="B97" s="199"/>
      <c r="C97" s="200"/>
      <c r="D97" s="201" t="s">
        <v>70</v>
      </c>
      <c r="E97" s="202" t="s">
        <v>144</v>
      </c>
      <c r="F97" s="202" t="s">
        <v>145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P98+P105+P131+P168+P186</f>
        <v>0</v>
      </c>
      <c r="Q97" s="207"/>
      <c r="R97" s="208">
        <f>R98+R105+R131+R168+R186</f>
        <v>0.14911036999999999</v>
      </c>
      <c r="S97" s="207"/>
      <c r="T97" s="209">
        <f>T98+T105+T131+T168+T186</f>
        <v>0.23955930000000003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70</v>
      </c>
      <c r="AU97" s="211" t="s">
        <v>71</v>
      </c>
      <c r="AY97" s="210" t="s">
        <v>146</v>
      </c>
      <c r="BK97" s="212">
        <f>BK98+BK105+BK131+BK168+BK186</f>
        <v>0</v>
      </c>
    </row>
    <row r="98" s="12" customFormat="1" ht="22.8" customHeight="1">
      <c r="A98" s="12"/>
      <c r="B98" s="199"/>
      <c r="C98" s="200"/>
      <c r="D98" s="201" t="s">
        <v>70</v>
      </c>
      <c r="E98" s="213" t="s">
        <v>78</v>
      </c>
      <c r="F98" s="213" t="s">
        <v>1541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SUM(P99:P104)</f>
        <v>0</v>
      </c>
      <c r="Q98" s="207"/>
      <c r="R98" s="208">
        <f>SUM(R99:R104)</f>
        <v>0</v>
      </c>
      <c r="S98" s="207"/>
      <c r="T98" s="209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78</v>
      </c>
      <c r="AT98" s="211" t="s">
        <v>70</v>
      </c>
      <c r="AU98" s="211" t="s">
        <v>78</v>
      </c>
      <c r="AY98" s="210" t="s">
        <v>146</v>
      </c>
      <c r="BK98" s="212">
        <f>SUM(BK99:BK104)</f>
        <v>0</v>
      </c>
    </row>
    <row r="99" s="2" customFormat="1" ht="33" customHeight="1">
      <c r="A99" s="41"/>
      <c r="B99" s="42"/>
      <c r="C99" s="215" t="s">
        <v>78</v>
      </c>
      <c r="D99" s="215" t="s">
        <v>149</v>
      </c>
      <c r="E99" s="216" t="s">
        <v>1542</v>
      </c>
      <c r="F99" s="217" t="s">
        <v>1543</v>
      </c>
      <c r="G99" s="218" t="s">
        <v>152</v>
      </c>
      <c r="H99" s="219">
        <v>490</v>
      </c>
      <c r="I99" s="220"/>
      <c r="J99" s="221">
        <f>ROUND(I99*H99,2)</f>
        <v>0</v>
      </c>
      <c r="K99" s="217" t="s">
        <v>153</v>
      </c>
      <c r="L99" s="47"/>
      <c r="M99" s="222" t="s">
        <v>19</v>
      </c>
      <c r="N99" s="223" t="s">
        <v>42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154</v>
      </c>
      <c r="AT99" s="226" t="s">
        <v>149</v>
      </c>
      <c r="AU99" s="226" t="s">
        <v>80</v>
      </c>
      <c r="AY99" s="20" t="s">
        <v>146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78</v>
      </c>
      <c r="BK99" s="227">
        <f>ROUND(I99*H99,2)</f>
        <v>0</v>
      </c>
      <c r="BL99" s="20" t="s">
        <v>154</v>
      </c>
      <c r="BM99" s="226" t="s">
        <v>1544</v>
      </c>
    </row>
    <row r="100" s="2" customFormat="1">
      <c r="A100" s="41"/>
      <c r="B100" s="42"/>
      <c r="C100" s="43"/>
      <c r="D100" s="228" t="s">
        <v>156</v>
      </c>
      <c r="E100" s="43"/>
      <c r="F100" s="229" t="s">
        <v>1545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156</v>
      </c>
      <c r="AU100" s="20" t="s">
        <v>80</v>
      </c>
    </row>
    <row r="101" s="2" customFormat="1">
      <c r="A101" s="41"/>
      <c r="B101" s="42"/>
      <c r="C101" s="43"/>
      <c r="D101" s="233" t="s">
        <v>158</v>
      </c>
      <c r="E101" s="43"/>
      <c r="F101" s="234" t="s">
        <v>1546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158</v>
      </c>
      <c r="AU101" s="20" t="s">
        <v>80</v>
      </c>
    </row>
    <row r="102" s="2" customFormat="1" ht="33" customHeight="1">
      <c r="A102" s="41"/>
      <c r="B102" s="42"/>
      <c r="C102" s="215" t="s">
        <v>80</v>
      </c>
      <c r="D102" s="215" t="s">
        <v>149</v>
      </c>
      <c r="E102" s="216" t="s">
        <v>1547</v>
      </c>
      <c r="F102" s="217" t="s">
        <v>1548</v>
      </c>
      <c r="G102" s="218" t="s">
        <v>152</v>
      </c>
      <c r="H102" s="219">
        <v>210</v>
      </c>
      <c r="I102" s="220"/>
      <c r="J102" s="221">
        <f>ROUND(I102*H102,2)</f>
        <v>0</v>
      </c>
      <c r="K102" s="217" t="s">
        <v>153</v>
      </c>
      <c r="L102" s="47"/>
      <c r="M102" s="222" t="s">
        <v>19</v>
      </c>
      <c r="N102" s="223" t="s">
        <v>42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154</v>
      </c>
      <c r="AT102" s="226" t="s">
        <v>149</v>
      </c>
      <c r="AU102" s="226" t="s">
        <v>80</v>
      </c>
      <c r="AY102" s="20" t="s">
        <v>146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78</v>
      </c>
      <c r="BK102" s="227">
        <f>ROUND(I102*H102,2)</f>
        <v>0</v>
      </c>
      <c r="BL102" s="20" t="s">
        <v>154</v>
      </c>
      <c r="BM102" s="226" t="s">
        <v>1549</v>
      </c>
    </row>
    <row r="103" s="2" customFormat="1">
      <c r="A103" s="41"/>
      <c r="B103" s="42"/>
      <c r="C103" s="43"/>
      <c r="D103" s="228" t="s">
        <v>156</v>
      </c>
      <c r="E103" s="43"/>
      <c r="F103" s="229" t="s">
        <v>1550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156</v>
      </c>
      <c r="AU103" s="20" t="s">
        <v>80</v>
      </c>
    </row>
    <row r="104" s="2" customFormat="1">
      <c r="A104" s="41"/>
      <c r="B104" s="42"/>
      <c r="C104" s="43"/>
      <c r="D104" s="233" t="s">
        <v>158</v>
      </c>
      <c r="E104" s="43"/>
      <c r="F104" s="234" t="s">
        <v>1551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158</v>
      </c>
      <c r="AU104" s="20" t="s">
        <v>80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147</v>
      </c>
      <c r="F105" s="213" t="s">
        <v>148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SUM(P106:P130)</f>
        <v>0</v>
      </c>
      <c r="Q105" s="207"/>
      <c r="R105" s="208">
        <f>SUM(R106:R130)</f>
        <v>0.13391037</v>
      </c>
      <c r="S105" s="207"/>
      <c r="T105" s="209">
        <f>SUM(T106:T130)</f>
        <v>0.0059973000000000005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78</v>
      </c>
      <c r="AT105" s="211" t="s">
        <v>70</v>
      </c>
      <c r="AU105" s="211" t="s">
        <v>78</v>
      </c>
      <c r="AY105" s="210" t="s">
        <v>146</v>
      </c>
      <c r="BK105" s="212">
        <f>SUM(BK106:BK130)</f>
        <v>0</v>
      </c>
    </row>
    <row r="106" s="2" customFormat="1" ht="24.15" customHeight="1">
      <c r="A106" s="41"/>
      <c r="B106" s="42"/>
      <c r="C106" s="215" t="s">
        <v>169</v>
      </c>
      <c r="D106" s="215" t="s">
        <v>149</v>
      </c>
      <c r="E106" s="216" t="s">
        <v>1552</v>
      </c>
      <c r="F106" s="217" t="s">
        <v>1553</v>
      </c>
      <c r="G106" s="218" t="s">
        <v>274</v>
      </c>
      <c r="H106" s="219">
        <v>11.720000000000001</v>
      </c>
      <c r="I106" s="220"/>
      <c r="J106" s="221">
        <f>ROUND(I106*H106,2)</f>
        <v>0</v>
      </c>
      <c r="K106" s="217" t="s">
        <v>153</v>
      </c>
      <c r="L106" s="47"/>
      <c r="M106" s="222" t="s">
        <v>19</v>
      </c>
      <c r="N106" s="223" t="s">
        <v>42</v>
      </c>
      <c r="O106" s="87"/>
      <c r="P106" s="224">
        <f>O106*H106</f>
        <v>0</v>
      </c>
      <c r="Q106" s="224">
        <v>0.0015</v>
      </c>
      <c r="R106" s="224">
        <f>Q106*H106</f>
        <v>0.017580000000000002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154</v>
      </c>
      <c r="AT106" s="226" t="s">
        <v>149</v>
      </c>
      <c r="AU106" s="226" t="s">
        <v>80</v>
      </c>
      <c r="AY106" s="20" t="s">
        <v>146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78</v>
      </c>
      <c r="BK106" s="227">
        <f>ROUND(I106*H106,2)</f>
        <v>0</v>
      </c>
      <c r="BL106" s="20" t="s">
        <v>154</v>
      </c>
      <c r="BM106" s="226" t="s">
        <v>1554</v>
      </c>
    </row>
    <row r="107" s="2" customFormat="1">
      <c r="A107" s="41"/>
      <c r="B107" s="42"/>
      <c r="C107" s="43"/>
      <c r="D107" s="228" t="s">
        <v>156</v>
      </c>
      <c r="E107" s="43"/>
      <c r="F107" s="229" t="s">
        <v>1555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156</v>
      </c>
      <c r="AU107" s="20" t="s">
        <v>80</v>
      </c>
    </row>
    <row r="108" s="2" customFormat="1">
      <c r="A108" s="41"/>
      <c r="B108" s="42"/>
      <c r="C108" s="43"/>
      <c r="D108" s="233" t="s">
        <v>158</v>
      </c>
      <c r="E108" s="43"/>
      <c r="F108" s="234" t="s">
        <v>1556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158</v>
      </c>
      <c r="AU108" s="20" t="s">
        <v>80</v>
      </c>
    </row>
    <row r="109" s="15" customFormat="1">
      <c r="A109" s="15"/>
      <c r="B109" s="268"/>
      <c r="C109" s="269"/>
      <c r="D109" s="228" t="s">
        <v>160</v>
      </c>
      <c r="E109" s="270" t="s">
        <v>19</v>
      </c>
      <c r="F109" s="271" t="s">
        <v>1557</v>
      </c>
      <c r="G109" s="269"/>
      <c r="H109" s="270" t="s">
        <v>19</v>
      </c>
      <c r="I109" s="272"/>
      <c r="J109" s="269"/>
      <c r="K109" s="269"/>
      <c r="L109" s="273"/>
      <c r="M109" s="274"/>
      <c r="N109" s="275"/>
      <c r="O109" s="275"/>
      <c r="P109" s="275"/>
      <c r="Q109" s="275"/>
      <c r="R109" s="275"/>
      <c r="S109" s="275"/>
      <c r="T109" s="27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7" t="s">
        <v>160</v>
      </c>
      <c r="AU109" s="277" t="s">
        <v>80</v>
      </c>
      <c r="AV109" s="15" t="s">
        <v>78</v>
      </c>
      <c r="AW109" s="15" t="s">
        <v>33</v>
      </c>
      <c r="AX109" s="15" t="s">
        <v>71</v>
      </c>
      <c r="AY109" s="277" t="s">
        <v>146</v>
      </c>
    </row>
    <row r="110" s="13" customFormat="1">
      <c r="A110" s="13"/>
      <c r="B110" s="235"/>
      <c r="C110" s="236"/>
      <c r="D110" s="228" t="s">
        <v>160</v>
      </c>
      <c r="E110" s="237" t="s">
        <v>19</v>
      </c>
      <c r="F110" s="238" t="s">
        <v>1558</v>
      </c>
      <c r="G110" s="236"/>
      <c r="H110" s="239">
        <v>11.720000000000001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160</v>
      </c>
      <c r="AU110" s="245" t="s">
        <v>80</v>
      </c>
      <c r="AV110" s="13" t="s">
        <v>80</v>
      </c>
      <c r="AW110" s="13" t="s">
        <v>33</v>
      </c>
      <c r="AX110" s="13" t="s">
        <v>71</v>
      </c>
      <c r="AY110" s="245" t="s">
        <v>146</v>
      </c>
    </row>
    <row r="111" s="14" customFormat="1">
      <c r="A111" s="14"/>
      <c r="B111" s="246"/>
      <c r="C111" s="247"/>
      <c r="D111" s="228" t="s">
        <v>160</v>
      </c>
      <c r="E111" s="248" t="s">
        <v>19</v>
      </c>
      <c r="F111" s="249" t="s">
        <v>163</v>
      </c>
      <c r="G111" s="247"/>
      <c r="H111" s="250">
        <v>11.720000000000001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160</v>
      </c>
      <c r="AU111" s="256" t="s">
        <v>80</v>
      </c>
      <c r="AV111" s="14" t="s">
        <v>154</v>
      </c>
      <c r="AW111" s="14" t="s">
        <v>33</v>
      </c>
      <c r="AX111" s="14" t="s">
        <v>78</v>
      </c>
      <c r="AY111" s="256" t="s">
        <v>146</v>
      </c>
    </row>
    <row r="112" s="2" customFormat="1" ht="21.75" customHeight="1">
      <c r="A112" s="41"/>
      <c r="B112" s="42"/>
      <c r="C112" s="215" t="s">
        <v>154</v>
      </c>
      <c r="D112" s="215" t="s">
        <v>149</v>
      </c>
      <c r="E112" s="216" t="s">
        <v>1559</v>
      </c>
      <c r="F112" s="217" t="s">
        <v>1560</v>
      </c>
      <c r="G112" s="218" t="s">
        <v>152</v>
      </c>
      <c r="H112" s="219">
        <v>178.553</v>
      </c>
      <c r="I112" s="220"/>
      <c r="J112" s="221">
        <f>ROUND(I112*H112,2)</f>
        <v>0</v>
      </c>
      <c r="K112" s="217" t="s">
        <v>153</v>
      </c>
      <c r="L112" s="47"/>
      <c r="M112" s="222" t="s">
        <v>19</v>
      </c>
      <c r="N112" s="223" t="s">
        <v>42</v>
      </c>
      <c r="O112" s="87"/>
      <c r="P112" s="224">
        <f>O112*H112</f>
        <v>0</v>
      </c>
      <c r="Q112" s="224">
        <v>0.00038999999999999999</v>
      </c>
      <c r="R112" s="224">
        <f>Q112*H112</f>
        <v>0.069635669999999997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154</v>
      </c>
      <c r="AT112" s="226" t="s">
        <v>149</v>
      </c>
      <c r="AU112" s="226" t="s">
        <v>80</v>
      </c>
      <c r="AY112" s="20" t="s">
        <v>146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78</v>
      </c>
      <c r="BK112" s="227">
        <f>ROUND(I112*H112,2)</f>
        <v>0</v>
      </c>
      <c r="BL112" s="20" t="s">
        <v>154</v>
      </c>
      <c r="BM112" s="226" t="s">
        <v>1561</v>
      </c>
    </row>
    <row r="113" s="2" customFormat="1">
      <c r="A113" s="41"/>
      <c r="B113" s="42"/>
      <c r="C113" s="43"/>
      <c r="D113" s="228" t="s">
        <v>156</v>
      </c>
      <c r="E113" s="43"/>
      <c r="F113" s="229" t="s">
        <v>1562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156</v>
      </c>
      <c r="AU113" s="20" t="s">
        <v>80</v>
      </c>
    </row>
    <row r="114" s="2" customFormat="1">
      <c r="A114" s="41"/>
      <c r="B114" s="42"/>
      <c r="C114" s="43"/>
      <c r="D114" s="233" t="s">
        <v>158</v>
      </c>
      <c r="E114" s="43"/>
      <c r="F114" s="234" t="s">
        <v>1563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80</v>
      </c>
    </row>
    <row r="115" s="13" customFormat="1">
      <c r="A115" s="13"/>
      <c r="B115" s="235"/>
      <c r="C115" s="236"/>
      <c r="D115" s="228" t="s">
        <v>160</v>
      </c>
      <c r="E115" s="237" t="s">
        <v>19</v>
      </c>
      <c r="F115" s="238" t="s">
        <v>1564</v>
      </c>
      <c r="G115" s="236"/>
      <c r="H115" s="239">
        <v>60.264000000000003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160</v>
      </c>
      <c r="AU115" s="245" t="s">
        <v>80</v>
      </c>
      <c r="AV115" s="13" t="s">
        <v>80</v>
      </c>
      <c r="AW115" s="13" t="s">
        <v>33</v>
      </c>
      <c r="AX115" s="13" t="s">
        <v>71</v>
      </c>
      <c r="AY115" s="245" t="s">
        <v>146</v>
      </c>
    </row>
    <row r="116" s="13" customFormat="1">
      <c r="A116" s="13"/>
      <c r="B116" s="235"/>
      <c r="C116" s="236"/>
      <c r="D116" s="228" t="s">
        <v>160</v>
      </c>
      <c r="E116" s="237" t="s">
        <v>19</v>
      </c>
      <c r="F116" s="238" t="s">
        <v>1565</v>
      </c>
      <c r="G116" s="236"/>
      <c r="H116" s="239">
        <v>49.994999999999997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160</v>
      </c>
      <c r="AU116" s="245" t="s">
        <v>80</v>
      </c>
      <c r="AV116" s="13" t="s">
        <v>80</v>
      </c>
      <c r="AW116" s="13" t="s">
        <v>33</v>
      </c>
      <c r="AX116" s="13" t="s">
        <v>71</v>
      </c>
      <c r="AY116" s="245" t="s">
        <v>146</v>
      </c>
    </row>
    <row r="117" s="13" customFormat="1">
      <c r="A117" s="13"/>
      <c r="B117" s="235"/>
      <c r="C117" s="236"/>
      <c r="D117" s="228" t="s">
        <v>160</v>
      </c>
      <c r="E117" s="237" t="s">
        <v>19</v>
      </c>
      <c r="F117" s="238" t="s">
        <v>1566</v>
      </c>
      <c r="G117" s="236"/>
      <c r="H117" s="239">
        <v>68.293999999999997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160</v>
      </c>
      <c r="AU117" s="245" t="s">
        <v>80</v>
      </c>
      <c r="AV117" s="13" t="s">
        <v>80</v>
      </c>
      <c r="AW117" s="13" t="s">
        <v>33</v>
      </c>
      <c r="AX117" s="13" t="s">
        <v>71</v>
      </c>
      <c r="AY117" s="245" t="s">
        <v>146</v>
      </c>
    </row>
    <row r="118" s="14" customFormat="1">
      <c r="A118" s="14"/>
      <c r="B118" s="246"/>
      <c r="C118" s="247"/>
      <c r="D118" s="228" t="s">
        <v>160</v>
      </c>
      <c r="E118" s="248" t="s">
        <v>19</v>
      </c>
      <c r="F118" s="249" t="s">
        <v>163</v>
      </c>
      <c r="G118" s="247"/>
      <c r="H118" s="250">
        <v>178.553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160</v>
      </c>
      <c r="AU118" s="256" t="s">
        <v>80</v>
      </c>
      <c r="AV118" s="14" t="s">
        <v>154</v>
      </c>
      <c r="AW118" s="14" t="s">
        <v>33</v>
      </c>
      <c r="AX118" s="14" t="s">
        <v>78</v>
      </c>
      <c r="AY118" s="256" t="s">
        <v>146</v>
      </c>
    </row>
    <row r="119" s="2" customFormat="1" ht="16.5" customHeight="1">
      <c r="A119" s="41"/>
      <c r="B119" s="42"/>
      <c r="C119" s="215" t="s">
        <v>182</v>
      </c>
      <c r="D119" s="215" t="s">
        <v>149</v>
      </c>
      <c r="E119" s="216" t="s">
        <v>1567</v>
      </c>
      <c r="F119" s="217" t="s">
        <v>1568</v>
      </c>
      <c r="G119" s="218" t="s">
        <v>152</v>
      </c>
      <c r="H119" s="219">
        <v>96</v>
      </c>
      <c r="I119" s="220"/>
      <c r="J119" s="221">
        <f>ROUND(I119*H119,2)</f>
        <v>0</v>
      </c>
      <c r="K119" s="217" t="s">
        <v>153</v>
      </c>
      <c r="L119" s="47"/>
      <c r="M119" s="222" t="s">
        <v>19</v>
      </c>
      <c r="N119" s="223" t="s">
        <v>42</v>
      </c>
      <c r="O119" s="87"/>
      <c r="P119" s="224">
        <f>O119*H119</f>
        <v>0</v>
      </c>
      <c r="Q119" s="224">
        <v>0.00038999999999999999</v>
      </c>
      <c r="R119" s="224">
        <f>Q119*H119</f>
        <v>0.037440000000000001</v>
      </c>
      <c r="S119" s="224">
        <v>6.0000000000000002E-05</v>
      </c>
      <c r="T119" s="225">
        <f>S119*H119</f>
        <v>0.0057600000000000004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154</v>
      </c>
      <c r="AT119" s="226" t="s">
        <v>149</v>
      </c>
      <c r="AU119" s="226" t="s">
        <v>80</v>
      </c>
      <c r="AY119" s="20" t="s">
        <v>146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78</v>
      </c>
      <c r="BK119" s="227">
        <f>ROUND(I119*H119,2)</f>
        <v>0</v>
      </c>
      <c r="BL119" s="20" t="s">
        <v>154</v>
      </c>
      <c r="BM119" s="226" t="s">
        <v>1569</v>
      </c>
    </row>
    <row r="120" s="2" customFormat="1">
      <c r="A120" s="41"/>
      <c r="B120" s="42"/>
      <c r="C120" s="43"/>
      <c r="D120" s="228" t="s">
        <v>156</v>
      </c>
      <c r="E120" s="43"/>
      <c r="F120" s="229" t="s">
        <v>1570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156</v>
      </c>
      <c r="AU120" s="20" t="s">
        <v>80</v>
      </c>
    </row>
    <row r="121" s="2" customFormat="1">
      <c r="A121" s="41"/>
      <c r="B121" s="42"/>
      <c r="C121" s="43"/>
      <c r="D121" s="233" t="s">
        <v>158</v>
      </c>
      <c r="E121" s="43"/>
      <c r="F121" s="234" t="s">
        <v>1571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158</v>
      </c>
      <c r="AU121" s="20" t="s">
        <v>80</v>
      </c>
    </row>
    <row r="122" s="13" customFormat="1">
      <c r="A122" s="13"/>
      <c r="B122" s="235"/>
      <c r="C122" s="236"/>
      <c r="D122" s="228" t="s">
        <v>160</v>
      </c>
      <c r="E122" s="237" t="s">
        <v>19</v>
      </c>
      <c r="F122" s="238" t="s">
        <v>1572</v>
      </c>
      <c r="G122" s="236"/>
      <c r="H122" s="239">
        <v>96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160</v>
      </c>
      <c r="AU122" s="245" t="s">
        <v>80</v>
      </c>
      <c r="AV122" s="13" t="s">
        <v>80</v>
      </c>
      <c r="AW122" s="13" t="s">
        <v>33</v>
      </c>
      <c r="AX122" s="13" t="s">
        <v>71</v>
      </c>
      <c r="AY122" s="245" t="s">
        <v>146</v>
      </c>
    </row>
    <row r="123" s="14" customFormat="1">
      <c r="A123" s="14"/>
      <c r="B123" s="246"/>
      <c r="C123" s="247"/>
      <c r="D123" s="228" t="s">
        <v>160</v>
      </c>
      <c r="E123" s="248" t="s">
        <v>19</v>
      </c>
      <c r="F123" s="249" t="s">
        <v>163</v>
      </c>
      <c r="G123" s="247"/>
      <c r="H123" s="250">
        <v>96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160</v>
      </c>
      <c r="AU123" s="256" t="s">
        <v>80</v>
      </c>
      <c r="AV123" s="14" t="s">
        <v>154</v>
      </c>
      <c r="AW123" s="14" t="s">
        <v>33</v>
      </c>
      <c r="AX123" s="14" t="s">
        <v>78</v>
      </c>
      <c r="AY123" s="256" t="s">
        <v>146</v>
      </c>
    </row>
    <row r="124" s="2" customFormat="1" ht="24.15" customHeight="1">
      <c r="A124" s="41"/>
      <c r="B124" s="42"/>
      <c r="C124" s="215" t="s">
        <v>147</v>
      </c>
      <c r="D124" s="215" t="s">
        <v>149</v>
      </c>
      <c r="E124" s="216" t="s">
        <v>1573</v>
      </c>
      <c r="F124" s="217" t="s">
        <v>1574</v>
      </c>
      <c r="G124" s="218" t="s">
        <v>152</v>
      </c>
      <c r="H124" s="219">
        <v>23.73</v>
      </c>
      <c r="I124" s="220"/>
      <c r="J124" s="221">
        <f>ROUND(I124*H124,2)</f>
        <v>0</v>
      </c>
      <c r="K124" s="217" t="s">
        <v>153</v>
      </c>
      <c r="L124" s="47"/>
      <c r="M124" s="222" t="s">
        <v>19</v>
      </c>
      <c r="N124" s="223" t="s">
        <v>42</v>
      </c>
      <c r="O124" s="87"/>
      <c r="P124" s="224">
        <f>O124*H124</f>
        <v>0</v>
      </c>
      <c r="Q124" s="224">
        <v>0.00038999999999999999</v>
      </c>
      <c r="R124" s="224">
        <f>Q124*H124</f>
        <v>0.0092546999999999994</v>
      </c>
      <c r="S124" s="224">
        <v>1.0000000000000001E-05</v>
      </c>
      <c r="T124" s="225">
        <f>S124*H124</f>
        <v>0.00023730000000000002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154</v>
      </c>
      <c r="AT124" s="226" t="s">
        <v>149</v>
      </c>
      <c r="AU124" s="226" t="s">
        <v>80</v>
      </c>
      <c r="AY124" s="20" t="s">
        <v>146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78</v>
      </c>
      <c r="BK124" s="227">
        <f>ROUND(I124*H124,2)</f>
        <v>0</v>
      </c>
      <c r="BL124" s="20" t="s">
        <v>154</v>
      </c>
      <c r="BM124" s="226" t="s">
        <v>1575</v>
      </c>
    </row>
    <row r="125" s="2" customFormat="1">
      <c r="A125" s="41"/>
      <c r="B125" s="42"/>
      <c r="C125" s="43"/>
      <c r="D125" s="228" t="s">
        <v>156</v>
      </c>
      <c r="E125" s="43"/>
      <c r="F125" s="229" t="s">
        <v>1576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156</v>
      </c>
      <c r="AU125" s="20" t="s">
        <v>80</v>
      </c>
    </row>
    <row r="126" s="2" customFormat="1">
      <c r="A126" s="41"/>
      <c r="B126" s="42"/>
      <c r="C126" s="43"/>
      <c r="D126" s="233" t="s">
        <v>158</v>
      </c>
      <c r="E126" s="43"/>
      <c r="F126" s="234" t="s">
        <v>1577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158</v>
      </c>
      <c r="AU126" s="20" t="s">
        <v>80</v>
      </c>
    </row>
    <row r="127" s="13" customFormat="1">
      <c r="A127" s="13"/>
      <c r="B127" s="235"/>
      <c r="C127" s="236"/>
      <c r="D127" s="228" t="s">
        <v>160</v>
      </c>
      <c r="E127" s="237" t="s">
        <v>19</v>
      </c>
      <c r="F127" s="238" t="s">
        <v>1578</v>
      </c>
      <c r="G127" s="236"/>
      <c r="H127" s="239">
        <v>3.5699999999999998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160</v>
      </c>
      <c r="AU127" s="245" t="s">
        <v>80</v>
      </c>
      <c r="AV127" s="13" t="s">
        <v>80</v>
      </c>
      <c r="AW127" s="13" t="s">
        <v>33</v>
      </c>
      <c r="AX127" s="13" t="s">
        <v>71</v>
      </c>
      <c r="AY127" s="245" t="s">
        <v>146</v>
      </c>
    </row>
    <row r="128" s="13" customFormat="1">
      <c r="A128" s="13"/>
      <c r="B128" s="235"/>
      <c r="C128" s="236"/>
      <c r="D128" s="228" t="s">
        <v>160</v>
      </c>
      <c r="E128" s="237" t="s">
        <v>19</v>
      </c>
      <c r="F128" s="238" t="s">
        <v>1579</v>
      </c>
      <c r="G128" s="236"/>
      <c r="H128" s="239">
        <v>8.6999999999999993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160</v>
      </c>
      <c r="AU128" s="245" t="s">
        <v>80</v>
      </c>
      <c r="AV128" s="13" t="s">
        <v>80</v>
      </c>
      <c r="AW128" s="13" t="s">
        <v>33</v>
      </c>
      <c r="AX128" s="13" t="s">
        <v>71</v>
      </c>
      <c r="AY128" s="245" t="s">
        <v>146</v>
      </c>
    </row>
    <row r="129" s="13" customFormat="1">
      <c r="A129" s="13"/>
      <c r="B129" s="235"/>
      <c r="C129" s="236"/>
      <c r="D129" s="228" t="s">
        <v>160</v>
      </c>
      <c r="E129" s="237" t="s">
        <v>19</v>
      </c>
      <c r="F129" s="238" t="s">
        <v>1580</v>
      </c>
      <c r="G129" s="236"/>
      <c r="H129" s="239">
        <v>11.460000000000001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160</v>
      </c>
      <c r="AU129" s="245" t="s">
        <v>80</v>
      </c>
      <c r="AV129" s="13" t="s">
        <v>80</v>
      </c>
      <c r="AW129" s="13" t="s">
        <v>33</v>
      </c>
      <c r="AX129" s="13" t="s">
        <v>71</v>
      </c>
      <c r="AY129" s="245" t="s">
        <v>146</v>
      </c>
    </row>
    <row r="130" s="14" customFormat="1">
      <c r="A130" s="14"/>
      <c r="B130" s="246"/>
      <c r="C130" s="247"/>
      <c r="D130" s="228" t="s">
        <v>160</v>
      </c>
      <c r="E130" s="248" t="s">
        <v>19</v>
      </c>
      <c r="F130" s="249" t="s">
        <v>163</v>
      </c>
      <c r="G130" s="247"/>
      <c r="H130" s="250">
        <v>23.73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160</v>
      </c>
      <c r="AU130" s="256" t="s">
        <v>80</v>
      </c>
      <c r="AV130" s="14" t="s">
        <v>154</v>
      </c>
      <c r="AW130" s="14" t="s">
        <v>33</v>
      </c>
      <c r="AX130" s="14" t="s">
        <v>78</v>
      </c>
      <c r="AY130" s="256" t="s">
        <v>146</v>
      </c>
    </row>
    <row r="131" s="12" customFormat="1" ht="22.8" customHeight="1">
      <c r="A131" s="12"/>
      <c r="B131" s="199"/>
      <c r="C131" s="200"/>
      <c r="D131" s="201" t="s">
        <v>70</v>
      </c>
      <c r="E131" s="213" t="s">
        <v>180</v>
      </c>
      <c r="F131" s="213" t="s">
        <v>181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SUM(P132:P167)</f>
        <v>0</v>
      </c>
      <c r="Q131" s="207"/>
      <c r="R131" s="208">
        <f>SUM(R132:R167)</f>
        <v>0.015200000000000002</v>
      </c>
      <c r="S131" s="207"/>
      <c r="T131" s="209">
        <f>SUM(T132:T167)</f>
        <v>0.23356200000000002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78</v>
      </c>
      <c r="AT131" s="211" t="s">
        <v>70</v>
      </c>
      <c r="AU131" s="211" t="s">
        <v>78</v>
      </c>
      <c r="AY131" s="210" t="s">
        <v>146</v>
      </c>
      <c r="BK131" s="212">
        <f>SUM(BK132:BK167)</f>
        <v>0</v>
      </c>
    </row>
    <row r="132" s="2" customFormat="1" ht="37.8" customHeight="1">
      <c r="A132" s="41"/>
      <c r="B132" s="42"/>
      <c r="C132" s="215" t="s">
        <v>195</v>
      </c>
      <c r="D132" s="215" t="s">
        <v>149</v>
      </c>
      <c r="E132" s="216" t="s">
        <v>1581</v>
      </c>
      <c r="F132" s="217" t="s">
        <v>1582</v>
      </c>
      <c r="G132" s="218" t="s">
        <v>152</v>
      </c>
      <c r="H132" s="219">
        <v>257.89999999999998</v>
      </c>
      <c r="I132" s="220"/>
      <c r="J132" s="221">
        <f>ROUND(I132*H132,2)</f>
        <v>0</v>
      </c>
      <c r="K132" s="217" t="s">
        <v>153</v>
      </c>
      <c r="L132" s="47"/>
      <c r="M132" s="222" t="s">
        <v>19</v>
      </c>
      <c r="N132" s="223" t="s">
        <v>42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154</v>
      </c>
      <c r="AT132" s="226" t="s">
        <v>149</v>
      </c>
      <c r="AU132" s="226" t="s">
        <v>80</v>
      </c>
      <c r="AY132" s="20" t="s">
        <v>146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78</v>
      </c>
      <c r="BK132" s="227">
        <f>ROUND(I132*H132,2)</f>
        <v>0</v>
      </c>
      <c r="BL132" s="20" t="s">
        <v>154</v>
      </c>
      <c r="BM132" s="226" t="s">
        <v>1583</v>
      </c>
    </row>
    <row r="133" s="2" customFormat="1">
      <c r="A133" s="41"/>
      <c r="B133" s="42"/>
      <c r="C133" s="43"/>
      <c r="D133" s="228" t="s">
        <v>156</v>
      </c>
      <c r="E133" s="43"/>
      <c r="F133" s="229" t="s">
        <v>1584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156</v>
      </c>
      <c r="AU133" s="20" t="s">
        <v>80</v>
      </c>
    </row>
    <row r="134" s="2" customFormat="1">
      <c r="A134" s="41"/>
      <c r="B134" s="42"/>
      <c r="C134" s="43"/>
      <c r="D134" s="233" t="s">
        <v>158</v>
      </c>
      <c r="E134" s="43"/>
      <c r="F134" s="234" t="s">
        <v>1585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158</v>
      </c>
      <c r="AU134" s="20" t="s">
        <v>80</v>
      </c>
    </row>
    <row r="135" s="13" customFormat="1">
      <c r="A135" s="13"/>
      <c r="B135" s="235"/>
      <c r="C135" s="236"/>
      <c r="D135" s="228" t="s">
        <v>160</v>
      </c>
      <c r="E135" s="237" t="s">
        <v>19</v>
      </c>
      <c r="F135" s="238" t="s">
        <v>1586</v>
      </c>
      <c r="G135" s="236"/>
      <c r="H135" s="239">
        <v>82.5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160</v>
      </c>
      <c r="AU135" s="245" t="s">
        <v>80</v>
      </c>
      <c r="AV135" s="13" t="s">
        <v>80</v>
      </c>
      <c r="AW135" s="13" t="s">
        <v>33</v>
      </c>
      <c r="AX135" s="13" t="s">
        <v>71</v>
      </c>
      <c r="AY135" s="245" t="s">
        <v>146</v>
      </c>
    </row>
    <row r="136" s="13" customFormat="1">
      <c r="A136" s="13"/>
      <c r="B136" s="235"/>
      <c r="C136" s="236"/>
      <c r="D136" s="228" t="s">
        <v>160</v>
      </c>
      <c r="E136" s="237" t="s">
        <v>19</v>
      </c>
      <c r="F136" s="238" t="s">
        <v>1587</v>
      </c>
      <c r="G136" s="236"/>
      <c r="H136" s="239">
        <v>80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160</v>
      </c>
      <c r="AU136" s="245" t="s">
        <v>80</v>
      </c>
      <c r="AV136" s="13" t="s">
        <v>80</v>
      </c>
      <c r="AW136" s="13" t="s">
        <v>33</v>
      </c>
      <c r="AX136" s="13" t="s">
        <v>71</v>
      </c>
      <c r="AY136" s="245" t="s">
        <v>146</v>
      </c>
    </row>
    <row r="137" s="13" customFormat="1">
      <c r="A137" s="13"/>
      <c r="B137" s="235"/>
      <c r="C137" s="236"/>
      <c r="D137" s="228" t="s">
        <v>160</v>
      </c>
      <c r="E137" s="237" t="s">
        <v>19</v>
      </c>
      <c r="F137" s="238" t="s">
        <v>1588</v>
      </c>
      <c r="G137" s="236"/>
      <c r="H137" s="239">
        <v>95.400000000000006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160</v>
      </c>
      <c r="AU137" s="245" t="s">
        <v>80</v>
      </c>
      <c r="AV137" s="13" t="s">
        <v>80</v>
      </c>
      <c r="AW137" s="13" t="s">
        <v>33</v>
      </c>
      <c r="AX137" s="13" t="s">
        <v>71</v>
      </c>
      <c r="AY137" s="245" t="s">
        <v>146</v>
      </c>
    </row>
    <row r="138" s="14" customFormat="1">
      <c r="A138" s="14"/>
      <c r="B138" s="246"/>
      <c r="C138" s="247"/>
      <c r="D138" s="228" t="s">
        <v>160</v>
      </c>
      <c r="E138" s="248" t="s">
        <v>19</v>
      </c>
      <c r="F138" s="249" t="s">
        <v>163</v>
      </c>
      <c r="G138" s="247"/>
      <c r="H138" s="250">
        <v>257.89999999999998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160</v>
      </c>
      <c r="AU138" s="256" t="s">
        <v>80</v>
      </c>
      <c r="AV138" s="14" t="s">
        <v>154</v>
      </c>
      <c r="AW138" s="14" t="s">
        <v>33</v>
      </c>
      <c r="AX138" s="14" t="s">
        <v>78</v>
      </c>
      <c r="AY138" s="256" t="s">
        <v>146</v>
      </c>
    </row>
    <row r="139" s="2" customFormat="1" ht="37.8" customHeight="1">
      <c r="A139" s="41"/>
      <c r="B139" s="42"/>
      <c r="C139" s="215" t="s">
        <v>202</v>
      </c>
      <c r="D139" s="215" t="s">
        <v>149</v>
      </c>
      <c r="E139" s="216" t="s">
        <v>1589</v>
      </c>
      <c r="F139" s="217" t="s">
        <v>1590</v>
      </c>
      <c r="G139" s="218" t="s">
        <v>152</v>
      </c>
      <c r="H139" s="219">
        <v>7737</v>
      </c>
      <c r="I139" s="220"/>
      <c r="J139" s="221">
        <f>ROUND(I139*H139,2)</f>
        <v>0</v>
      </c>
      <c r="K139" s="217" t="s">
        <v>153</v>
      </c>
      <c r="L139" s="47"/>
      <c r="M139" s="222" t="s">
        <v>19</v>
      </c>
      <c r="N139" s="223" t="s">
        <v>42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154</v>
      </c>
      <c r="AT139" s="226" t="s">
        <v>149</v>
      </c>
      <c r="AU139" s="226" t="s">
        <v>80</v>
      </c>
      <c r="AY139" s="20" t="s">
        <v>146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78</v>
      </c>
      <c r="BK139" s="227">
        <f>ROUND(I139*H139,2)</f>
        <v>0</v>
      </c>
      <c r="BL139" s="20" t="s">
        <v>154</v>
      </c>
      <c r="BM139" s="226" t="s">
        <v>1591</v>
      </c>
    </row>
    <row r="140" s="2" customFormat="1">
      <c r="A140" s="41"/>
      <c r="B140" s="42"/>
      <c r="C140" s="43"/>
      <c r="D140" s="228" t="s">
        <v>156</v>
      </c>
      <c r="E140" s="43"/>
      <c r="F140" s="229" t="s">
        <v>1592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156</v>
      </c>
      <c r="AU140" s="20" t="s">
        <v>80</v>
      </c>
    </row>
    <row r="141" s="2" customFormat="1">
      <c r="A141" s="41"/>
      <c r="B141" s="42"/>
      <c r="C141" s="43"/>
      <c r="D141" s="233" t="s">
        <v>158</v>
      </c>
      <c r="E141" s="43"/>
      <c r="F141" s="234" t="s">
        <v>1593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158</v>
      </c>
      <c r="AU141" s="20" t="s">
        <v>80</v>
      </c>
    </row>
    <row r="142" s="13" customFormat="1">
      <c r="A142" s="13"/>
      <c r="B142" s="235"/>
      <c r="C142" s="236"/>
      <c r="D142" s="228" t="s">
        <v>160</v>
      </c>
      <c r="E142" s="237" t="s">
        <v>19</v>
      </c>
      <c r="F142" s="238" t="s">
        <v>1594</v>
      </c>
      <c r="G142" s="236"/>
      <c r="H142" s="239">
        <v>7737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160</v>
      </c>
      <c r="AU142" s="245" t="s">
        <v>80</v>
      </c>
      <c r="AV142" s="13" t="s">
        <v>80</v>
      </c>
      <c r="AW142" s="13" t="s">
        <v>33</v>
      </c>
      <c r="AX142" s="13" t="s">
        <v>78</v>
      </c>
      <c r="AY142" s="245" t="s">
        <v>146</v>
      </c>
    </row>
    <row r="143" s="2" customFormat="1" ht="37.8" customHeight="1">
      <c r="A143" s="41"/>
      <c r="B143" s="42"/>
      <c r="C143" s="215" t="s">
        <v>180</v>
      </c>
      <c r="D143" s="215" t="s">
        <v>149</v>
      </c>
      <c r="E143" s="216" t="s">
        <v>1595</v>
      </c>
      <c r="F143" s="217" t="s">
        <v>1596</v>
      </c>
      <c r="G143" s="218" t="s">
        <v>152</v>
      </c>
      <c r="H143" s="219">
        <v>257.89999999999998</v>
      </c>
      <c r="I143" s="220"/>
      <c r="J143" s="221">
        <f>ROUND(I143*H143,2)</f>
        <v>0</v>
      </c>
      <c r="K143" s="217" t="s">
        <v>153</v>
      </c>
      <c r="L143" s="47"/>
      <c r="M143" s="222" t="s">
        <v>19</v>
      </c>
      <c r="N143" s="223" t="s">
        <v>42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154</v>
      </c>
      <c r="AT143" s="226" t="s">
        <v>149</v>
      </c>
      <c r="AU143" s="226" t="s">
        <v>80</v>
      </c>
      <c r="AY143" s="20" t="s">
        <v>146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78</v>
      </c>
      <c r="BK143" s="227">
        <f>ROUND(I143*H143,2)</f>
        <v>0</v>
      </c>
      <c r="BL143" s="20" t="s">
        <v>154</v>
      </c>
      <c r="BM143" s="226" t="s">
        <v>1597</v>
      </c>
    </row>
    <row r="144" s="2" customFormat="1">
      <c r="A144" s="41"/>
      <c r="B144" s="42"/>
      <c r="C144" s="43"/>
      <c r="D144" s="228" t="s">
        <v>156</v>
      </c>
      <c r="E144" s="43"/>
      <c r="F144" s="229" t="s">
        <v>1598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156</v>
      </c>
      <c r="AU144" s="20" t="s">
        <v>80</v>
      </c>
    </row>
    <row r="145" s="2" customFormat="1">
      <c r="A145" s="41"/>
      <c r="B145" s="42"/>
      <c r="C145" s="43"/>
      <c r="D145" s="233" t="s">
        <v>158</v>
      </c>
      <c r="E145" s="43"/>
      <c r="F145" s="234" t="s">
        <v>1599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158</v>
      </c>
      <c r="AU145" s="20" t="s">
        <v>80</v>
      </c>
    </row>
    <row r="146" s="2" customFormat="1" ht="24.15" customHeight="1">
      <c r="A146" s="41"/>
      <c r="B146" s="42"/>
      <c r="C146" s="215" t="s">
        <v>214</v>
      </c>
      <c r="D146" s="215" t="s">
        <v>149</v>
      </c>
      <c r="E146" s="216" t="s">
        <v>1600</v>
      </c>
      <c r="F146" s="217" t="s">
        <v>1601</v>
      </c>
      <c r="G146" s="218" t="s">
        <v>152</v>
      </c>
      <c r="H146" s="219">
        <v>380</v>
      </c>
      <c r="I146" s="220"/>
      <c r="J146" s="221">
        <f>ROUND(I146*H146,2)</f>
        <v>0</v>
      </c>
      <c r="K146" s="217" t="s">
        <v>153</v>
      </c>
      <c r="L146" s="47"/>
      <c r="M146" s="222" t="s">
        <v>19</v>
      </c>
      <c r="N146" s="223" t="s">
        <v>42</v>
      </c>
      <c r="O146" s="87"/>
      <c r="P146" s="224">
        <f>O146*H146</f>
        <v>0</v>
      </c>
      <c r="Q146" s="224">
        <v>4.0000000000000003E-05</v>
      </c>
      <c r="R146" s="224">
        <f>Q146*H146</f>
        <v>0.015200000000000002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154</v>
      </c>
      <c r="AT146" s="226" t="s">
        <v>149</v>
      </c>
      <c r="AU146" s="226" t="s">
        <v>80</v>
      </c>
      <c r="AY146" s="20" t="s">
        <v>146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78</v>
      </c>
      <c r="BK146" s="227">
        <f>ROUND(I146*H146,2)</f>
        <v>0</v>
      </c>
      <c r="BL146" s="20" t="s">
        <v>154</v>
      </c>
      <c r="BM146" s="226" t="s">
        <v>1602</v>
      </c>
    </row>
    <row r="147" s="2" customFormat="1">
      <c r="A147" s="41"/>
      <c r="B147" s="42"/>
      <c r="C147" s="43"/>
      <c r="D147" s="228" t="s">
        <v>156</v>
      </c>
      <c r="E147" s="43"/>
      <c r="F147" s="229" t="s">
        <v>1603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156</v>
      </c>
      <c r="AU147" s="20" t="s">
        <v>80</v>
      </c>
    </row>
    <row r="148" s="2" customFormat="1">
      <c r="A148" s="41"/>
      <c r="B148" s="42"/>
      <c r="C148" s="43"/>
      <c r="D148" s="233" t="s">
        <v>158</v>
      </c>
      <c r="E148" s="43"/>
      <c r="F148" s="234" t="s">
        <v>1604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80</v>
      </c>
    </row>
    <row r="149" s="15" customFormat="1">
      <c r="A149" s="15"/>
      <c r="B149" s="268"/>
      <c r="C149" s="269"/>
      <c r="D149" s="228" t="s">
        <v>160</v>
      </c>
      <c r="E149" s="270" t="s">
        <v>19</v>
      </c>
      <c r="F149" s="271" t="s">
        <v>1605</v>
      </c>
      <c r="G149" s="269"/>
      <c r="H149" s="270" t="s">
        <v>19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160</v>
      </c>
      <c r="AU149" s="277" t="s">
        <v>80</v>
      </c>
      <c r="AV149" s="15" t="s">
        <v>78</v>
      </c>
      <c r="AW149" s="15" t="s">
        <v>33</v>
      </c>
      <c r="AX149" s="15" t="s">
        <v>71</v>
      </c>
      <c r="AY149" s="277" t="s">
        <v>146</v>
      </c>
    </row>
    <row r="150" s="13" customFormat="1">
      <c r="A150" s="13"/>
      <c r="B150" s="235"/>
      <c r="C150" s="236"/>
      <c r="D150" s="228" t="s">
        <v>160</v>
      </c>
      <c r="E150" s="237" t="s">
        <v>19</v>
      </c>
      <c r="F150" s="238" t="s">
        <v>1606</v>
      </c>
      <c r="G150" s="236"/>
      <c r="H150" s="239">
        <v>380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160</v>
      </c>
      <c r="AU150" s="245" t="s">
        <v>80</v>
      </c>
      <c r="AV150" s="13" t="s">
        <v>80</v>
      </c>
      <c r="AW150" s="13" t="s">
        <v>33</v>
      </c>
      <c r="AX150" s="13" t="s">
        <v>78</v>
      </c>
      <c r="AY150" s="245" t="s">
        <v>146</v>
      </c>
    </row>
    <row r="151" s="2" customFormat="1" ht="21.75" customHeight="1">
      <c r="A151" s="41"/>
      <c r="B151" s="42"/>
      <c r="C151" s="215" t="s">
        <v>221</v>
      </c>
      <c r="D151" s="215" t="s">
        <v>149</v>
      </c>
      <c r="E151" s="216" t="s">
        <v>1607</v>
      </c>
      <c r="F151" s="217" t="s">
        <v>1608</v>
      </c>
      <c r="G151" s="218" t="s">
        <v>152</v>
      </c>
      <c r="H151" s="219">
        <v>3.4860000000000002</v>
      </c>
      <c r="I151" s="220"/>
      <c r="J151" s="221">
        <f>ROUND(I151*H151,2)</f>
        <v>0</v>
      </c>
      <c r="K151" s="217" t="s">
        <v>153</v>
      </c>
      <c r="L151" s="47"/>
      <c r="M151" s="222" t="s">
        <v>19</v>
      </c>
      <c r="N151" s="223" t="s">
        <v>42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0.067000000000000004</v>
      </c>
      <c r="T151" s="225">
        <f>S151*H151</f>
        <v>0.23356200000000002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154</v>
      </c>
      <c r="AT151" s="226" t="s">
        <v>149</v>
      </c>
      <c r="AU151" s="226" t="s">
        <v>80</v>
      </c>
      <c r="AY151" s="20" t="s">
        <v>146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78</v>
      </c>
      <c r="BK151" s="227">
        <f>ROUND(I151*H151,2)</f>
        <v>0</v>
      </c>
      <c r="BL151" s="20" t="s">
        <v>154</v>
      </c>
      <c r="BM151" s="226" t="s">
        <v>1609</v>
      </c>
    </row>
    <row r="152" s="2" customFormat="1">
      <c r="A152" s="41"/>
      <c r="B152" s="42"/>
      <c r="C152" s="43"/>
      <c r="D152" s="228" t="s">
        <v>156</v>
      </c>
      <c r="E152" s="43"/>
      <c r="F152" s="229" t="s">
        <v>1610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156</v>
      </c>
      <c r="AU152" s="20" t="s">
        <v>80</v>
      </c>
    </row>
    <row r="153" s="2" customFormat="1">
      <c r="A153" s="41"/>
      <c r="B153" s="42"/>
      <c r="C153" s="43"/>
      <c r="D153" s="233" t="s">
        <v>158</v>
      </c>
      <c r="E153" s="43"/>
      <c r="F153" s="234" t="s">
        <v>1611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80</v>
      </c>
    </row>
    <row r="154" s="13" customFormat="1">
      <c r="A154" s="13"/>
      <c r="B154" s="235"/>
      <c r="C154" s="236"/>
      <c r="D154" s="228" t="s">
        <v>160</v>
      </c>
      <c r="E154" s="237" t="s">
        <v>19</v>
      </c>
      <c r="F154" s="238" t="s">
        <v>1612</v>
      </c>
      <c r="G154" s="236"/>
      <c r="H154" s="239">
        <v>3.4860000000000002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160</v>
      </c>
      <c r="AU154" s="245" t="s">
        <v>80</v>
      </c>
      <c r="AV154" s="13" t="s">
        <v>80</v>
      </c>
      <c r="AW154" s="13" t="s">
        <v>33</v>
      </c>
      <c r="AX154" s="13" t="s">
        <v>71</v>
      </c>
      <c r="AY154" s="245" t="s">
        <v>146</v>
      </c>
    </row>
    <row r="155" s="14" customFormat="1">
      <c r="A155" s="14"/>
      <c r="B155" s="246"/>
      <c r="C155" s="247"/>
      <c r="D155" s="228" t="s">
        <v>160</v>
      </c>
      <c r="E155" s="248" t="s">
        <v>19</v>
      </c>
      <c r="F155" s="249" t="s">
        <v>163</v>
      </c>
      <c r="G155" s="247"/>
      <c r="H155" s="250">
        <v>3.4860000000000002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160</v>
      </c>
      <c r="AU155" s="256" t="s">
        <v>80</v>
      </c>
      <c r="AV155" s="14" t="s">
        <v>154</v>
      </c>
      <c r="AW155" s="14" t="s">
        <v>33</v>
      </c>
      <c r="AX155" s="14" t="s">
        <v>78</v>
      </c>
      <c r="AY155" s="256" t="s">
        <v>146</v>
      </c>
    </row>
    <row r="156" s="2" customFormat="1" ht="24.15" customHeight="1">
      <c r="A156" s="41"/>
      <c r="B156" s="42"/>
      <c r="C156" s="215" t="s">
        <v>8</v>
      </c>
      <c r="D156" s="215" t="s">
        <v>149</v>
      </c>
      <c r="E156" s="216" t="s">
        <v>1613</v>
      </c>
      <c r="F156" s="217" t="s">
        <v>1614</v>
      </c>
      <c r="G156" s="218" t="s">
        <v>152</v>
      </c>
      <c r="H156" s="219">
        <v>380</v>
      </c>
      <c r="I156" s="220"/>
      <c r="J156" s="221">
        <f>ROUND(I156*H156,2)</f>
        <v>0</v>
      </c>
      <c r="K156" s="217" t="s">
        <v>153</v>
      </c>
      <c r="L156" s="47"/>
      <c r="M156" s="222" t="s">
        <v>19</v>
      </c>
      <c r="N156" s="223" t="s">
        <v>42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154</v>
      </c>
      <c r="AT156" s="226" t="s">
        <v>149</v>
      </c>
      <c r="AU156" s="226" t="s">
        <v>80</v>
      </c>
      <c r="AY156" s="20" t="s">
        <v>146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78</v>
      </c>
      <c r="BK156" s="227">
        <f>ROUND(I156*H156,2)</f>
        <v>0</v>
      </c>
      <c r="BL156" s="20" t="s">
        <v>154</v>
      </c>
      <c r="BM156" s="226" t="s">
        <v>1615</v>
      </c>
    </row>
    <row r="157" s="2" customFormat="1">
      <c r="A157" s="41"/>
      <c r="B157" s="42"/>
      <c r="C157" s="43"/>
      <c r="D157" s="228" t="s">
        <v>156</v>
      </c>
      <c r="E157" s="43"/>
      <c r="F157" s="229" t="s">
        <v>1614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156</v>
      </c>
      <c r="AU157" s="20" t="s">
        <v>80</v>
      </c>
    </row>
    <row r="158" s="2" customFormat="1">
      <c r="A158" s="41"/>
      <c r="B158" s="42"/>
      <c r="C158" s="43"/>
      <c r="D158" s="233" t="s">
        <v>158</v>
      </c>
      <c r="E158" s="43"/>
      <c r="F158" s="234" t="s">
        <v>1616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158</v>
      </c>
      <c r="AU158" s="20" t="s">
        <v>80</v>
      </c>
    </row>
    <row r="159" s="15" customFormat="1">
      <c r="A159" s="15"/>
      <c r="B159" s="268"/>
      <c r="C159" s="269"/>
      <c r="D159" s="228" t="s">
        <v>160</v>
      </c>
      <c r="E159" s="270" t="s">
        <v>19</v>
      </c>
      <c r="F159" s="271" t="s">
        <v>1617</v>
      </c>
      <c r="G159" s="269"/>
      <c r="H159" s="270" t="s">
        <v>19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160</v>
      </c>
      <c r="AU159" s="277" t="s">
        <v>80</v>
      </c>
      <c r="AV159" s="15" t="s">
        <v>78</v>
      </c>
      <c r="AW159" s="15" t="s">
        <v>33</v>
      </c>
      <c r="AX159" s="15" t="s">
        <v>71</v>
      </c>
      <c r="AY159" s="277" t="s">
        <v>146</v>
      </c>
    </row>
    <row r="160" s="13" customFormat="1">
      <c r="A160" s="13"/>
      <c r="B160" s="235"/>
      <c r="C160" s="236"/>
      <c r="D160" s="228" t="s">
        <v>160</v>
      </c>
      <c r="E160" s="237" t="s">
        <v>19</v>
      </c>
      <c r="F160" s="238" t="s">
        <v>1606</v>
      </c>
      <c r="G160" s="236"/>
      <c r="H160" s="239">
        <v>380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160</v>
      </c>
      <c r="AU160" s="245" t="s">
        <v>80</v>
      </c>
      <c r="AV160" s="13" t="s">
        <v>80</v>
      </c>
      <c r="AW160" s="13" t="s">
        <v>33</v>
      </c>
      <c r="AX160" s="13" t="s">
        <v>78</v>
      </c>
      <c r="AY160" s="245" t="s">
        <v>146</v>
      </c>
    </row>
    <row r="161" s="2" customFormat="1" ht="24.15" customHeight="1">
      <c r="A161" s="41"/>
      <c r="B161" s="42"/>
      <c r="C161" s="215" t="s">
        <v>238</v>
      </c>
      <c r="D161" s="215" t="s">
        <v>149</v>
      </c>
      <c r="E161" s="216" t="s">
        <v>1618</v>
      </c>
      <c r="F161" s="217" t="s">
        <v>1619</v>
      </c>
      <c r="G161" s="218" t="s">
        <v>152</v>
      </c>
      <c r="H161" s="219">
        <v>257.89999999999998</v>
      </c>
      <c r="I161" s="220"/>
      <c r="J161" s="221">
        <f>ROUND(I161*H161,2)</f>
        <v>0</v>
      </c>
      <c r="K161" s="217" t="s">
        <v>153</v>
      </c>
      <c r="L161" s="47"/>
      <c r="M161" s="222" t="s">
        <v>19</v>
      </c>
      <c r="N161" s="223" t="s">
        <v>42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154</v>
      </c>
      <c r="AT161" s="226" t="s">
        <v>149</v>
      </c>
      <c r="AU161" s="226" t="s">
        <v>80</v>
      </c>
      <c r="AY161" s="20" t="s">
        <v>146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78</v>
      </c>
      <c r="BK161" s="227">
        <f>ROUND(I161*H161,2)</f>
        <v>0</v>
      </c>
      <c r="BL161" s="20" t="s">
        <v>154</v>
      </c>
      <c r="BM161" s="226" t="s">
        <v>1620</v>
      </c>
    </row>
    <row r="162" s="2" customFormat="1">
      <c r="A162" s="41"/>
      <c r="B162" s="42"/>
      <c r="C162" s="43"/>
      <c r="D162" s="228" t="s">
        <v>156</v>
      </c>
      <c r="E162" s="43"/>
      <c r="F162" s="229" t="s">
        <v>1621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156</v>
      </c>
      <c r="AU162" s="20" t="s">
        <v>80</v>
      </c>
    </row>
    <row r="163" s="2" customFormat="1">
      <c r="A163" s="41"/>
      <c r="B163" s="42"/>
      <c r="C163" s="43"/>
      <c r="D163" s="233" t="s">
        <v>158</v>
      </c>
      <c r="E163" s="43"/>
      <c r="F163" s="234" t="s">
        <v>1622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80</v>
      </c>
    </row>
    <row r="164" s="2" customFormat="1" ht="24.15" customHeight="1">
      <c r="A164" s="41"/>
      <c r="B164" s="42"/>
      <c r="C164" s="215" t="s">
        <v>246</v>
      </c>
      <c r="D164" s="215" t="s">
        <v>149</v>
      </c>
      <c r="E164" s="216" t="s">
        <v>1623</v>
      </c>
      <c r="F164" s="217" t="s">
        <v>1624</v>
      </c>
      <c r="G164" s="218" t="s">
        <v>152</v>
      </c>
      <c r="H164" s="219">
        <v>773.70000000000005</v>
      </c>
      <c r="I164" s="220"/>
      <c r="J164" s="221">
        <f>ROUND(I164*H164,2)</f>
        <v>0</v>
      </c>
      <c r="K164" s="217" t="s">
        <v>153</v>
      </c>
      <c r="L164" s="47"/>
      <c r="M164" s="222" t="s">
        <v>19</v>
      </c>
      <c r="N164" s="223" t="s">
        <v>42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154</v>
      </c>
      <c r="AT164" s="226" t="s">
        <v>149</v>
      </c>
      <c r="AU164" s="226" t="s">
        <v>80</v>
      </c>
      <c r="AY164" s="20" t="s">
        <v>146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78</v>
      </c>
      <c r="BK164" s="227">
        <f>ROUND(I164*H164,2)</f>
        <v>0</v>
      </c>
      <c r="BL164" s="20" t="s">
        <v>154</v>
      </c>
      <c r="BM164" s="226" t="s">
        <v>1625</v>
      </c>
    </row>
    <row r="165" s="2" customFormat="1">
      <c r="A165" s="41"/>
      <c r="B165" s="42"/>
      <c r="C165" s="43"/>
      <c r="D165" s="228" t="s">
        <v>156</v>
      </c>
      <c r="E165" s="43"/>
      <c r="F165" s="229" t="s">
        <v>1626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156</v>
      </c>
      <c r="AU165" s="20" t="s">
        <v>80</v>
      </c>
    </row>
    <row r="166" s="2" customFormat="1">
      <c r="A166" s="41"/>
      <c r="B166" s="42"/>
      <c r="C166" s="43"/>
      <c r="D166" s="233" t="s">
        <v>158</v>
      </c>
      <c r="E166" s="43"/>
      <c r="F166" s="234" t="s">
        <v>1627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158</v>
      </c>
      <c r="AU166" s="20" t="s">
        <v>80</v>
      </c>
    </row>
    <row r="167" s="13" customFormat="1">
      <c r="A167" s="13"/>
      <c r="B167" s="235"/>
      <c r="C167" s="236"/>
      <c r="D167" s="228" t="s">
        <v>160</v>
      </c>
      <c r="E167" s="237" t="s">
        <v>19</v>
      </c>
      <c r="F167" s="238" t="s">
        <v>1628</v>
      </c>
      <c r="G167" s="236"/>
      <c r="H167" s="239">
        <v>773.70000000000005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160</v>
      </c>
      <c r="AU167" s="245" t="s">
        <v>80</v>
      </c>
      <c r="AV167" s="13" t="s">
        <v>80</v>
      </c>
      <c r="AW167" s="13" t="s">
        <v>33</v>
      </c>
      <c r="AX167" s="13" t="s">
        <v>78</v>
      </c>
      <c r="AY167" s="245" t="s">
        <v>146</v>
      </c>
    </row>
    <row r="168" s="12" customFormat="1" ht="22.8" customHeight="1">
      <c r="A168" s="12"/>
      <c r="B168" s="199"/>
      <c r="C168" s="200"/>
      <c r="D168" s="201" t="s">
        <v>70</v>
      </c>
      <c r="E168" s="213" t="s">
        <v>193</v>
      </c>
      <c r="F168" s="213" t="s">
        <v>194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SUM(P169:P185)</f>
        <v>0</v>
      </c>
      <c r="Q168" s="207"/>
      <c r="R168" s="208">
        <f>SUM(R169:R185)</f>
        <v>0</v>
      </c>
      <c r="S168" s="207"/>
      <c r="T168" s="209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78</v>
      </c>
      <c r="AT168" s="211" t="s">
        <v>70</v>
      </c>
      <c r="AU168" s="211" t="s">
        <v>78</v>
      </c>
      <c r="AY168" s="210" t="s">
        <v>146</v>
      </c>
      <c r="BK168" s="212">
        <f>SUM(BK169:BK185)</f>
        <v>0</v>
      </c>
    </row>
    <row r="169" s="2" customFormat="1" ht="24.15" customHeight="1">
      <c r="A169" s="41"/>
      <c r="B169" s="42"/>
      <c r="C169" s="215" t="s">
        <v>252</v>
      </c>
      <c r="D169" s="215" t="s">
        <v>149</v>
      </c>
      <c r="E169" s="216" t="s">
        <v>196</v>
      </c>
      <c r="F169" s="217" t="s">
        <v>197</v>
      </c>
      <c r="G169" s="218" t="s">
        <v>198</v>
      </c>
      <c r="H169" s="219">
        <v>0.315</v>
      </c>
      <c r="I169" s="220"/>
      <c r="J169" s="221">
        <f>ROUND(I169*H169,2)</f>
        <v>0</v>
      </c>
      <c r="K169" s="217" t="s">
        <v>153</v>
      </c>
      <c r="L169" s="47"/>
      <c r="M169" s="222" t="s">
        <v>19</v>
      </c>
      <c r="N169" s="223" t="s">
        <v>42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154</v>
      </c>
      <c r="AT169" s="226" t="s">
        <v>149</v>
      </c>
      <c r="AU169" s="226" t="s">
        <v>80</v>
      </c>
      <c r="AY169" s="20" t="s">
        <v>146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78</v>
      </c>
      <c r="BK169" s="227">
        <f>ROUND(I169*H169,2)</f>
        <v>0</v>
      </c>
      <c r="BL169" s="20" t="s">
        <v>154</v>
      </c>
      <c r="BM169" s="226" t="s">
        <v>1629</v>
      </c>
    </row>
    <row r="170" s="2" customFormat="1">
      <c r="A170" s="41"/>
      <c r="B170" s="42"/>
      <c r="C170" s="43"/>
      <c r="D170" s="228" t="s">
        <v>156</v>
      </c>
      <c r="E170" s="43"/>
      <c r="F170" s="229" t="s">
        <v>200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156</v>
      </c>
      <c r="AU170" s="20" t="s">
        <v>80</v>
      </c>
    </row>
    <row r="171" s="2" customFormat="1">
      <c r="A171" s="41"/>
      <c r="B171" s="42"/>
      <c r="C171" s="43"/>
      <c r="D171" s="233" t="s">
        <v>158</v>
      </c>
      <c r="E171" s="43"/>
      <c r="F171" s="234" t="s">
        <v>201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158</v>
      </c>
      <c r="AU171" s="20" t="s">
        <v>80</v>
      </c>
    </row>
    <row r="172" s="2" customFormat="1" ht="33" customHeight="1">
      <c r="A172" s="41"/>
      <c r="B172" s="42"/>
      <c r="C172" s="215" t="s">
        <v>242</v>
      </c>
      <c r="D172" s="215" t="s">
        <v>149</v>
      </c>
      <c r="E172" s="216" t="s">
        <v>203</v>
      </c>
      <c r="F172" s="217" t="s">
        <v>204</v>
      </c>
      <c r="G172" s="218" t="s">
        <v>198</v>
      </c>
      <c r="H172" s="219">
        <v>0.63</v>
      </c>
      <c r="I172" s="220"/>
      <c r="J172" s="221">
        <f>ROUND(I172*H172,2)</f>
        <v>0</v>
      </c>
      <c r="K172" s="217" t="s">
        <v>153</v>
      </c>
      <c r="L172" s="47"/>
      <c r="M172" s="222" t="s">
        <v>19</v>
      </c>
      <c r="N172" s="223" t="s">
        <v>42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154</v>
      </c>
      <c r="AT172" s="226" t="s">
        <v>149</v>
      </c>
      <c r="AU172" s="226" t="s">
        <v>80</v>
      </c>
      <c r="AY172" s="20" t="s">
        <v>146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78</v>
      </c>
      <c r="BK172" s="227">
        <f>ROUND(I172*H172,2)</f>
        <v>0</v>
      </c>
      <c r="BL172" s="20" t="s">
        <v>154</v>
      </c>
      <c r="BM172" s="226" t="s">
        <v>1630</v>
      </c>
    </row>
    <row r="173" s="2" customFormat="1">
      <c r="A173" s="41"/>
      <c r="B173" s="42"/>
      <c r="C173" s="43"/>
      <c r="D173" s="228" t="s">
        <v>156</v>
      </c>
      <c r="E173" s="43"/>
      <c r="F173" s="229" t="s">
        <v>206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156</v>
      </c>
      <c r="AU173" s="20" t="s">
        <v>80</v>
      </c>
    </row>
    <row r="174" s="2" customFormat="1">
      <c r="A174" s="41"/>
      <c r="B174" s="42"/>
      <c r="C174" s="43"/>
      <c r="D174" s="233" t="s">
        <v>158</v>
      </c>
      <c r="E174" s="43"/>
      <c r="F174" s="234" t="s">
        <v>207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158</v>
      </c>
      <c r="AU174" s="20" t="s">
        <v>80</v>
      </c>
    </row>
    <row r="175" s="13" customFormat="1">
      <c r="A175" s="13"/>
      <c r="B175" s="235"/>
      <c r="C175" s="236"/>
      <c r="D175" s="228" t="s">
        <v>160</v>
      </c>
      <c r="E175" s="237" t="s">
        <v>19</v>
      </c>
      <c r="F175" s="238" t="s">
        <v>1631</v>
      </c>
      <c r="G175" s="236"/>
      <c r="H175" s="239">
        <v>0.63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160</v>
      </c>
      <c r="AU175" s="245" t="s">
        <v>80</v>
      </c>
      <c r="AV175" s="13" t="s">
        <v>80</v>
      </c>
      <c r="AW175" s="13" t="s">
        <v>33</v>
      </c>
      <c r="AX175" s="13" t="s">
        <v>78</v>
      </c>
      <c r="AY175" s="245" t="s">
        <v>146</v>
      </c>
    </row>
    <row r="176" s="2" customFormat="1" ht="24.15" customHeight="1">
      <c r="A176" s="41"/>
      <c r="B176" s="42"/>
      <c r="C176" s="215" t="s">
        <v>263</v>
      </c>
      <c r="D176" s="215" t="s">
        <v>149</v>
      </c>
      <c r="E176" s="216" t="s">
        <v>209</v>
      </c>
      <c r="F176" s="217" t="s">
        <v>210</v>
      </c>
      <c r="G176" s="218" t="s">
        <v>198</v>
      </c>
      <c r="H176" s="219">
        <v>0.315</v>
      </c>
      <c r="I176" s="220"/>
      <c r="J176" s="221">
        <f>ROUND(I176*H176,2)</f>
        <v>0</v>
      </c>
      <c r="K176" s="217" t="s">
        <v>153</v>
      </c>
      <c r="L176" s="47"/>
      <c r="M176" s="222" t="s">
        <v>19</v>
      </c>
      <c r="N176" s="223" t="s">
        <v>42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154</v>
      </c>
      <c r="AT176" s="226" t="s">
        <v>149</v>
      </c>
      <c r="AU176" s="226" t="s">
        <v>80</v>
      </c>
      <c r="AY176" s="20" t="s">
        <v>146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78</v>
      </c>
      <c r="BK176" s="227">
        <f>ROUND(I176*H176,2)</f>
        <v>0</v>
      </c>
      <c r="BL176" s="20" t="s">
        <v>154</v>
      </c>
      <c r="BM176" s="226" t="s">
        <v>1632</v>
      </c>
    </row>
    <row r="177" s="2" customFormat="1">
      <c r="A177" s="41"/>
      <c r="B177" s="42"/>
      <c r="C177" s="43"/>
      <c r="D177" s="228" t="s">
        <v>156</v>
      </c>
      <c r="E177" s="43"/>
      <c r="F177" s="229" t="s">
        <v>212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156</v>
      </c>
      <c r="AU177" s="20" t="s">
        <v>80</v>
      </c>
    </row>
    <row r="178" s="2" customFormat="1">
      <c r="A178" s="41"/>
      <c r="B178" s="42"/>
      <c r="C178" s="43"/>
      <c r="D178" s="233" t="s">
        <v>158</v>
      </c>
      <c r="E178" s="43"/>
      <c r="F178" s="234" t="s">
        <v>213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158</v>
      </c>
      <c r="AU178" s="20" t="s">
        <v>80</v>
      </c>
    </row>
    <row r="179" s="2" customFormat="1" ht="24.15" customHeight="1">
      <c r="A179" s="41"/>
      <c r="B179" s="42"/>
      <c r="C179" s="215" t="s">
        <v>267</v>
      </c>
      <c r="D179" s="215" t="s">
        <v>149</v>
      </c>
      <c r="E179" s="216" t="s">
        <v>215</v>
      </c>
      <c r="F179" s="217" t="s">
        <v>216</v>
      </c>
      <c r="G179" s="218" t="s">
        <v>198</v>
      </c>
      <c r="H179" s="219">
        <v>5.9850000000000003</v>
      </c>
      <c r="I179" s="220"/>
      <c r="J179" s="221">
        <f>ROUND(I179*H179,2)</f>
        <v>0</v>
      </c>
      <c r="K179" s="217" t="s">
        <v>153</v>
      </c>
      <c r="L179" s="47"/>
      <c r="M179" s="222" t="s">
        <v>19</v>
      </c>
      <c r="N179" s="223" t="s">
        <v>42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154</v>
      </c>
      <c r="AT179" s="226" t="s">
        <v>149</v>
      </c>
      <c r="AU179" s="226" t="s">
        <v>80</v>
      </c>
      <c r="AY179" s="20" t="s">
        <v>146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78</v>
      </c>
      <c r="BK179" s="227">
        <f>ROUND(I179*H179,2)</f>
        <v>0</v>
      </c>
      <c r="BL179" s="20" t="s">
        <v>154</v>
      </c>
      <c r="BM179" s="226" t="s">
        <v>1633</v>
      </c>
    </row>
    <row r="180" s="2" customFormat="1">
      <c r="A180" s="41"/>
      <c r="B180" s="42"/>
      <c r="C180" s="43"/>
      <c r="D180" s="228" t="s">
        <v>156</v>
      </c>
      <c r="E180" s="43"/>
      <c r="F180" s="229" t="s">
        <v>218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156</v>
      </c>
      <c r="AU180" s="20" t="s">
        <v>80</v>
      </c>
    </row>
    <row r="181" s="2" customFormat="1">
      <c r="A181" s="41"/>
      <c r="B181" s="42"/>
      <c r="C181" s="43"/>
      <c r="D181" s="233" t="s">
        <v>158</v>
      </c>
      <c r="E181" s="43"/>
      <c r="F181" s="234" t="s">
        <v>219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158</v>
      </c>
      <c r="AU181" s="20" t="s">
        <v>80</v>
      </c>
    </row>
    <row r="182" s="13" customFormat="1">
      <c r="A182" s="13"/>
      <c r="B182" s="235"/>
      <c r="C182" s="236"/>
      <c r="D182" s="228" t="s">
        <v>160</v>
      </c>
      <c r="E182" s="237" t="s">
        <v>19</v>
      </c>
      <c r="F182" s="238" t="s">
        <v>1634</v>
      </c>
      <c r="G182" s="236"/>
      <c r="H182" s="239">
        <v>5.9850000000000003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160</v>
      </c>
      <c r="AU182" s="245" t="s">
        <v>80</v>
      </c>
      <c r="AV182" s="13" t="s">
        <v>80</v>
      </c>
      <c r="AW182" s="13" t="s">
        <v>33</v>
      </c>
      <c r="AX182" s="13" t="s">
        <v>78</v>
      </c>
      <c r="AY182" s="245" t="s">
        <v>146</v>
      </c>
    </row>
    <row r="183" s="2" customFormat="1" ht="24.15" customHeight="1">
      <c r="A183" s="41"/>
      <c r="B183" s="42"/>
      <c r="C183" s="215" t="s">
        <v>271</v>
      </c>
      <c r="D183" s="215" t="s">
        <v>149</v>
      </c>
      <c r="E183" s="216" t="s">
        <v>222</v>
      </c>
      <c r="F183" s="217" t="s">
        <v>223</v>
      </c>
      <c r="G183" s="218" t="s">
        <v>198</v>
      </c>
      <c r="H183" s="219">
        <v>0.315</v>
      </c>
      <c r="I183" s="220"/>
      <c r="J183" s="221">
        <f>ROUND(I183*H183,2)</f>
        <v>0</v>
      </c>
      <c r="K183" s="217" t="s">
        <v>153</v>
      </c>
      <c r="L183" s="47"/>
      <c r="M183" s="222" t="s">
        <v>19</v>
      </c>
      <c r="N183" s="223" t="s">
        <v>42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154</v>
      </c>
      <c r="AT183" s="226" t="s">
        <v>149</v>
      </c>
      <c r="AU183" s="226" t="s">
        <v>80</v>
      </c>
      <c r="AY183" s="20" t="s">
        <v>146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78</v>
      </c>
      <c r="BK183" s="227">
        <f>ROUND(I183*H183,2)</f>
        <v>0</v>
      </c>
      <c r="BL183" s="20" t="s">
        <v>154</v>
      </c>
      <c r="BM183" s="226" t="s">
        <v>1635</v>
      </c>
    </row>
    <row r="184" s="2" customFormat="1">
      <c r="A184" s="41"/>
      <c r="B184" s="42"/>
      <c r="C184" s="43"/>
      <c r="D184" s="228" t="s">
        <v>156</v>
      </c>
      <c r="E184" s="43"/>
      <c r="F184" s="229" t="s">
        <v>225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156</v>
      </c>
      <c r="AU184" s="20" t="s">
        <v>80</v>
      </c>
    </row>
    <row r="185" s="2" customFormat="1">
      <c r="A185" s="41"/>
      <c r="B185" s="42"/>
      <c r="C185" s="43"/>
      <c r="D185" s="233" t="s">
        <v>158</v>
      </c>
      <c r="E185" s="43"/>
      <c r="F185" s="234" t="s">
        <v>226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80</v>
      </c>
    </row>
    <row r="186" s="12" customFormat="1" ht="22.8" customHeight="1">
      <c r="A186" s="12"/>
      <c r="B186" s="199"/>
      <c r="C186" s="200"/>
      <c r="D186" s="201" t="s">
        <v>70</v>
      </c>
      <c r="E186" s="213" t="s">
        <v>227</v>
      </c>
      <c r="F186" s="213" t="s">
        <v>228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SUM(P187:P189)</f>
        <v>0</v>
      </c>
      <c r="Q186" s="207"/>
      <c r="R186" s="208">
        <f>SUM(R187:R189)</f>
        <v>0</v>
      </c>
      <c r="S186" s="207"/>
      <c r="T186" s="209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78</v>
      </c>
      <c r="AT186" s="211" t="s">
        <v>70</v>
      </c>
      <c r="AU186" s="211" t="s">
        <v>78</v>
      </c>
      <c r="AY186" s="210" t="s">
        <v>146</v>
      </c>
      <c r="BK186" s="212">
        <f>SUM(BK187:BK189)</f>
        <v>0</v>
      </c>
    </row>
    <row r="187" s="2" customFormat="1" ht="21.75" customHeight="1">
      <c r="A187" s="41"/>
      <c r="B187" s="42"/>
      <c r="C187" s="215" t="s">
        <v>278</v>
      </c>
      <c r="D187" s="215" t="s">
        <v>149</v>
      </c>
      <c r="E187" s="216" t="s">
        <v>229</v>
      </c>
      <c r="F187" s="217" t="s">
        <v>230</v>
      </c>
      <c r="G187" s="218" t="s">
        <v>198</v>
      </c>
      <c r="H187" s="219">
        <v>0.14899999999999999</v>
      </c>
      <c r="I187" s="220"/>
      <c r="J187" s="221">
        <f>ROUND(I187*H187,2)</f>
        <v>0</v>
      </c>
      <c r="K187" s="217" t="s">
        <v>153</v>
      </c>
      <c r="L187" s="47"/>
      <c r="M187" s="222" t="s">
        <v>19</v>
      </c>
      <c r="N187" s="223" t="s">
        <v>42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154</v>
      </c>
      <c r="AT187" s="226" t="s">
        <v>149</v>
      </c>
      <c r="AU187" s="226" t="s">
        <v>80</v>
      </c>
      <c r="AY187" s="20" t="s">
        <v>146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78</v>
      </c>
      <c r="BK187" s="227">
        <f>ROUND(I187*H187,2)</f>
        <v>0</v>
      </c>
      <c r="BL187" s="20" t="s">
        <v>154</v>
      </c>
      <c r="BM187" s="226" t="s">
        <v>1636</v>
      </c>
    </row>
    <row r="188" s="2" customFormat="1">
      <c r="A188" s="41"/>
      <c r="B188" s="42"/>
      <c r="C188" s="43"/>
      <c r="D188" s="228" t="s">
        <v>156</v>
      </c>
      <c r="E188" s="43"/>
      <c r="F188" s="229" t="s">
        <v>232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156</v>
      </c>
      <c r="AU188" s="20" t="s">
        <v>80</v>
      </c>
    </row>
    <row r="189" s="2" customFormat="1">
      <c r="A189" s="41"/>
      <c r="B189" s="42"/>
      <c r="C189" s="43"/>
      <c r="D189" s="233" t="s">
        <v>158</v>
      </c>
      <c r="E189" s="43"/>
      <c r="F189" s="234" t="s">
        <v>233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80</v>
      </c>
    </row>
    <row r="190" s="12" customFormat="1" ht="25.92" customHeight="1">
      <c r="A190" s="12"/>
      <c r="B190" s="199"/>
      <c r="C190" s="200"/>
      <c r="D190" s="201" t="s">
        <v>70</v>
      </c>
      <c r="E190" s="202" t="s">
        <v>234</v>
      </c>
      <c r="F190" s="202" t="s">
        <v>235</v>
      </c>
      <c r="G190" s="200"/>
      <c r="H190" s="200"/>
      <c r="I190" s="203"/>
      <c r="J190" s="204">
        <f>BK190</f>
        <v>0</v>
      </c>
      <c r="K190" s="200"/>
      <c r="L190" s="205"/>
      <c r="M190" s="206"/>
      <c r="N190" s="207"/>
      <c r="O190" s="207"/>
      <c r="P190" s="208">
        <f>P191+P220+P235+P247</f>
        <v>0</v>
      </c>
      <c r="Q190" s="207"/>
      <c r="R190" s="208">
        <f>R191+R220+R235+R247</f>
        <v>0.72452104000000006</v>
      </c>
      <c r="S190" s="207"/>
      <c r="T190" s="209">
        <f>T191+T220+T235+T247</f>
        <v>0.074999999999999997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80</v>
      </c>
      <c r="AT190" s="211" t="s">
        <v>70</v>
      </c>
      <c r="AU190" s="211" t="s">
        <v>71</v>
      </c>
      <c r="AY190" s="210" t="s">
        <v>146</v>
      </c>
      <c r="BK190" s="212">
        <f>BK191+BK220+BK235+BK247</f>
        <v>0</v>
      </c>
    </row>
    <row r="191" s="12" customFormat="1" ht="22.8" customHeight="1">
      <c r="A191" s="12"/>
      <c r="B191" s="199"/>
      <c r="C191" s="200"/>
      <c r="D191" s="201" t="s">
        <v>70</v>
      </c>
      <c r="E191" s="213" t="s">
        <v>1637</v>
      </c>
      <c r="F191" s="213" t="s">
        <v>1638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SUM(P192:P219)</f>
        <v>0</v>
      </c>
      <c r="Q191" s="207"/>
      <c r="R191" s="208">
        <f>SUM(R192:R219)</f>
        <v>0.43316724000000001</v>
      </c>
      <c r="S191" s="207"/>
      <c r="T191" s="209">
        <f>SUM(T192:T219)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80</v>
      </c>
      <c r="AT191" s="211" t="s">
        <v>70</v>
      </c>
      <c r="AU191" s="211" t="s">
        <v>78</v>
      </c>
      <c r="AY191" s="210" t="s">
        <v>146</v>
      </c>
      <c r="BK191" s="212">
        <f>SUM(BK192:BK219)</f>
        <v>0</v>
      </c>
    </row>
    <row r="192" s="2" customFormat="1" ht="24.15" customHeight="1">
      <c r="A192" s="41"/>
      <c r="B192" s="42"/>
      <c r="C192" s="215" t="s">
        <v>7</v>
      </c>
      <c r="D192" s="215" t="s">
        <v>149</v>
      </c>
      <c r="E192" s="216" t="s">
        <v>1639</v>
      </c>
      <c r="F192" s="217" t="s">
        <v>1640</v>
      </c>
      <c r="G192" s="218" t="s">
        <v>152</v>
      </c>
      <c r="H192" s="219">
        <v>26.641999999999999</v>
      </c>
      <c r="I192" s="220"/>
      <c r="J192" s="221">
        <f>ROUND(I192*H192,2)</f>
        <v>0</v>
      </c>
      <c r="K192" s="217" t="s">
        <v>153</v>
      </c>
      <c r="L192" s="47"/>
      <c r="M192" s="222" t="s">
        <v>19</v>
      </c>
      <c r="N192" s="223" t="s">
        <v>42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242</v>
      </c>
      <c r="AT192" s="226" t="s">
        <v>149</v>
      </c>
      <c r="AU192" s="226" t="s">
        <v>80</v>
      </c>
      <c r="AY192" s="20" t="s">
        <v>146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78</v>
      </c>
      <c r="BK192" s="227">
        <f>ROUND(I192*H192,2)</f>
        <v>0</v>
      </c>
      <c r="BL192" s="20" t="s">
        <v>242</v>
      </c>
      <c r="BM192" s="226" t="s">
        <v>1641</v>
      </c>
    </row>
    <row r="193" s="2" customFormat="1">
      <c r="A193" s="41"/>
      <c r="B193" s="42"/>
      <c r="C193" s="43"/>
      <c r="D193" s="228" t="s">
        <v>156</v>
      </c>
      <c r="E193" s="43"/>
      <c r="F193" s="229" t="s">
        <v>1642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156</v>
      </c>
      <c r="AU193" s="20" t="s">
        <v>80</v>
      </c>
    </row>
    <row r="194" s="2" customFormat="1">
      <c r="A194" s="41"/>
      <c r="B194" s="42"/>
      <c r="C194" s="43"/>
      <c r="D194" s="233" t="s">
        <v>158</v>
      </c>
      <c r="E194" s="43"/>
      <c r="F194" s="234" t="s">
        <v>1643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158</v>
      </c>
      <c r="AU194" s="20" t="s">
        <v>80</v>
      </c>
    </row>
    <row r="195" s="13" customFormat="1">
      <c r="A195" s="13"/>
      <c r="B195" s="235"/>
      <c r="C195" s="236"/>
      <c r="D195" s="228" t="s">
        <v>160</v>
      </c>
      <c r="E195" s="237" t="s">
        <v>19</v>
      </c>
      <c r="F195" s="238" t="s">
        <v>1644</v>
      </c>
      <c r="G195" s="236"/>
      <c r="H195" s="239">
        <v>16.780999999999999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160</v>
      </c>
      <c r="AU195" s="245" t="s">
        <v>80</v>
      </c>
      <c r="AV195" s="13" t="s">
        <v>80</v>
      </c>
      <c r="AW195" s="13" t="s">
        <v>33</v>
      </c>
      <c r="AX195" s="13" t="s">
        <v>71</v>
      </c>
      <c r="AY195" s="245" t="s">
        <v>146</v>
      </c>
    </row>
    <row r="196" s="13" customFormat="1">
      <c r="A196" s="13"/>
      <c r="B196" s="235"/>
      <c r="C196" s="236"/>
      <c r="D196" s="228" t="s">
        <v>160</v>
      </c>
      <c r="E196" s="237" t="s">
        <v>19</v>
      </c>
      <c r="F196" s="238" t="s">
        <v>1645</v>
      </c>
      <c r="G196" s="236"/>
      <c r="H196" s="239">
        <v>4.8440000000000003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160</v>
      </c>
      <c r="AU196" s="245" t="s">
        <v>80</v>
      </c>
      <c r="AV196" s="13" t="s">
        <v>80</v>
      </c>
      <c r="AW196" s="13" t="s">
        <v>33</v>
      </c>
      <c r="AX196" s="13" t="s">
        <v>71</v>
      </c>
      <c r="AY196" s="245" t="s">
        <v>146</v>
      </c>
    </row>
    <row r="197" s="13" customFormat="1">
      <c r="A197" s="13"/>
      <c r="B197" s="235"/>
      <c r="C197" s="236"/>
      <c r="D197" s="228" t="s">
        <v>160</v>
      </c>
      <c r="E197" s="237" t="s">
        <v>19</v>
      </c>
      <c r="F197" s="238" t="s">
        <v>1646</v>
      </c>
      <c r="G197" s="236"/>
      <c r="H197" s="239">
        <v>5.0170000000000003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160</v>
      </c>
      <c r="AU197" s="245" t="s">
        <v>80</v>
      </c>
      <c r="AV197" s="13" t="s">
        <v>80</v>
      </c>
      <c r="AW197" s="13" t="s">
        <v>33</v>
      </c>
      <c r="AX197" s="13" t="s">
        <v>71</v>
      </c>
      <c r="AY197" s="245" t="s">
        <v>146</v>
      </c>
    </row>
    <row r="198" s="14" customFormat="1">
      <c r="A198" s="14"/>
      <c r="B198" s="246"/>
      <c r="C198" s="247"/>
      <c r="D198" s="228" t="s">
        <v>160</v>
      </c>
      <c r="E198" s="248" t="s">
        <v>19</v>
      </c>
      <c r="F198" s="249" t="s">
        <v>163</v>
      </c>
      <c r="G198" s="247"/>
      <c r="H198" s="250">
        <v>26.641999999999999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160</v>
      </c>
      <c r="AU198" s="256" t="s">
        <v>80</v>
      </c>
      <c r="AV198" s="14" t="s">
        <v>154</v>
      </c>
      <c r="AW198" s="14" t="s">
        <v>33</v>
      </c>
      <c r="AX198" s="14" t="s">
        <v>78</v>
      </c>
      <c r="AY198" s="256" t="s">
        <v>146</v>
      </c>
    </row>
    <row r="199" s="2" customFormat="1" ht="16.5" customHeight="1">
      <c r="A199" s="41"/>
      <c r="B199" s="42"/>
      <c r="C199" s="215" t="s">
        <v>287</v>
      </c>
      <c r="D199" s="215" t="s">
        <v>149</v>
      </c>
      <c r="E199" s="216" t="s">
        <v>1647</v>
      </c>
      <c r="F199" s="217" t="s">
        <v>1648</v>
      </c>
      <c r="G199" s="218" t="s">
        <v>274</v>
      </c>
      <c r="H199" s="219">
        <v>77</v>
      </c>
      <c r="I199" s="220"/>
      <c r="J199" s="221">
        <f>ROUND(I199*H199,2)</f>
        <v>0</v>
      </c>
      <c r="K199" s="217" t="s">
        <v>260</v>
      </c>
      <c r="L199" s="47"/>
      <c r="M199" s="222" t="s">
        <v>19</v>
      </c>
      <c r="N199" s="223" t="s">
        <v>42</v>
      </c>
      <c r="O199" s="87"/>
      <c r="P199" s="224">
        <f>O199*H199</f>
        <v>0</v>
      </c>
      <c r="Q199" s="224">
        <v>0.0033899999999999998</v>
      </c>
      <c r="R199" s="224">
        <f>Q199*H199</f>
        <v>0.26102999999999998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242</v>
      </c>
      <c r="AT199" s="226" t="s">
        <v>149</v>
      </c>
      <c r="AU199" s="226" t="s">
        <v>80</v>
      </c>
      <c r="AY199" s="20" t="s">
        <v>146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78</v>
      </c>
      <c r="BK199" s="227">
        <f>ROUND(I199*H199,2)</f>
        <v>0</v>
      </c>
      <c r="BL199" s="20" t="s">
        <v>242</v>
      </c>
      <c r="BM199" s="226" t="s">
        <v>1649</v>
      </c>
    </row>
    <row r="200" s="2" customFormat="1">
      <c r="A200" s="41"/>
      <c r="B200" s="42"/>
      <c r="C200" s="43"/>
      <c r="D200" s="228" t="s">
        <v>156</v>
      </c>
      <c r="E200" s="43"/>
      <c r="F200" s="229" t="s">
        <v>1648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156</v>
      </c>
      <c r="AU200" s="20" t="s">
        <v>80</v>
      </c>
    </row>
    <row r="201" s="13" customFormat="1">
      <c r="A201" s="13"/>
      <c r="B201" s="235"/>
      <c r="C201" s="236"/>
      <c r="D201" s="228" t="s">
        <v>160</v>
      </c>
      <c r="E201" s="237" t="s">
        <v>19</v>
      </c>
      <c r="F201" s="238" t="s">
        <v>1650</v>
      </c>
      <c r="G201" s="236"/>
      <c r="H201" s="239">
        <v>48.5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160</v>
      </c>
      <c r="AU201" s="245" t="s">
        <v>80</v>
      </c>
      <c r="AV201" s="13" t="s">
        <v>80</v>
      </c>
      <c r="AW201" s="13" t="s">
        <v>33</v>
      </c>
      <c r="AX201" s="13" t="s">
        <v>71</v>
      </c>
      <c r="AY201" s="245" t="s">
        <v>146</v>
      </c>
    </row>
    <row r="202" s="13" customFormat="1">
      <c r="A202" s="13"/>
      <c r="B202" s="235"/>
      <c r="C202" s="236"/>
      <c r="D202" s="228" t="s">
        <v>160</v>
      </c>
      <c r="E202" s="237" t="s">
        <v>19</v>
      </c>
      <c r="F202" s="238" t="s">
        <v>1651</v>
      </c>
      <c r="G202" s="236"/>
      <c r="H202" s="239">
        <v>14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160</v>
      </c>
      <c r="AU202" s="245" t="s">
        <v>80</v>
      </c>
      <c r="AV202" s="13" t="s">
        <v>80</v>
      </c>
      <c r="AW202" s="13" t="s">
        <v>33</v>
      </c>
      <c r="AX202" s="13" t="s">
        <v>71</v>
      </c>
      <c r="AY202" s="245" t="s">
        <v>146</v>
      </c>
    </row>
    <row r="203" s="13" customFormat="1">
      <c r="A203" s="13"/>
      <c r="B203" s="235"/>
      <c r="C203" s="236"/>
      <c r="D203" s="228" t="s">
        <v>160</v>
      </c>
      <c r="E203" s="237" t="s">
        <v>19</v>
      </c>
      <c r="F203" s="238" t="s">
        <v>1652</v>
      </c>
      <c r="G203" s="236"/>
      <c r="H203" s="239">
        <v>14.5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160</v>
      </c>
      <c r="AU203" s="245" t="s">
        <v>80</v>
      </c>
      <c r="AV203" s="13" t="s">
        <v>80</v>
      </c>
      <c r="AW203" s="13" t="s">
        <v>33</v>
      </c>
      <c r="AX203" s="13" t="s">
        <v>71</v>
      </c>
      <c r="AY203" s="245" t="s">
        <v>146</v>
      </c>
    </row>
    <row r="204" s="14" customFormat="1">
      <c r="A204" s="14"/>
      <c r="B204" s="246"/>
      <c r="C204" s="247"/>
      <c r="D204" s="228" t="s">
        <v>160</v>
      </c>
      <c r="E204" s="248" t="s">
        <v>19</v>
      </c>
      <c r="F204" s="249" t="s">
        <v>163</v>
      </c>
      <c r="G204" s="247"/>
      <c r="H204" s="250">
        <v>77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160</v>
      </c>
      <c r="AU204" s="256" t="s">
        <v>80</v>
      </c>
      <c r="AV204" s="14" t="s">
        <v>154</v>
      </c>
      <c r="AW204" s="14" t="s">
        <v>33</v>
      </c>
      <c r="AX204" s="14" t="s">
        <v>78</v>
      </c>
      <c r="AY204" s="256" t="s">
        <v>146</v>
      </c>
    </row>
    <row r="205" s="2" customFormat="1" ht="24.15" customHeight="1">
      <c r="A205" s="41"/>
      <c r="B205" s="42"/>
      <c r="C205" s="257" t="s">
        <v>293</v>
      </c>
      <c r="D205" s="257" t="s">
        <v>247</v>
      </c>
      <c r="E205" s="258" t="s">
        <v>1653</v>
      </c>
      <c r="F205" s="259" t="s">
        <v>1654</v>
      </c>
      <c r="G205" s="260" t="s">
        <v>1655</v>
      </c>
      <c r="H205" s="261">
        <v>0.30599999999999999</v>
      </c>
      <c r="I205" s="262"/>
      <c r="J205" s="263">
        <f>ROUND(I205*H205,2)</f>
        <v>0</v>
      </c>
      <c r="K205" s="259" t="s">
        <v>153</v>
      </c>
      <c r="L205" s="264"/>
      <c r="M205" s="265" t="s">
        <v>19</v>
      </c>
      <c r="N205" s="266" t="s">
        <v>42</v>
      </c>
      <c r="O205" s="87"/>
      <c r="P205" s="224">
        <f>O205*H205</f>
        <v>0</v>
      </c>
      <c r="Q205" s="224">
        <v>0.55000000000000004</v>
      </c>
      <c r="R205" s="224">
        <f>Q205*H205</f>
        <v>0.16830000000000001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250</v>
      </c>
      <c r="AT205" s="226" t="s">
        <v>247</v>
      </c>
      <c r="AU205" s="226" t="s">
        <v>80</v>
      </c>
      <c r="AY205" s="20" t="s">
        <v>146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78</v>
      </c>
      <c r="BK205" s="227">
        <f>ROUND(I205*H205,2)</f>
        <v>0</v>
      </c>
      <c r="BL205" s="20" t="s">
        <v>242</v>
      </c>
      <c r="BM205" s="226" t="s">
        <v>1656</v>
      </c>
    </row>
    <row r="206" s="2" customFormat="1">
      <c r="A206" s="41"/>
      <c r="B206" s="42"/>
      <c r="C206" s="43"/>
      <c r="D206" s="228" t="s">
        <v>156</v>
      </c>
      <c r="E206" s="43"/>
      <c r="F206" s="229" t="s">
        <v>1654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156</v>
      </c>
      <c r="AU206" s="20" t="s">
        <v>80</v>
      </c>
    </row>
    <row r="207" s="13" customFormat="1">
      <c r="A207" s="13"/>
      <c r="B207" s="235"/>
      <c r="C207" s="236"/>
      <c r="D207" s="228" t="s">
        <v>160</v>
      </c>
      <c r="E207" s="237" t="s">
        <v>19</v>
      </c>
      <c r="F207" s="238" t="s">
        <v>1657</v>
      </c>
      <c r="G207" s="236"/>
      <c r="H207" s="239">
        <v>0.192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160</v>
      </c>
      <c r="AU207" s="245" t="s">
        <v>80</v>
      </c>
      <c r="AV207" s="13" t="s">
        <v>80</v>
      </c>
      <c r="AW207" s="13" t="s">
        <v>33</v>
      </c>
      <c r="AX207" s="13" t="s">
        <v>71</v>
      </c>
      <c r="AY207" s="245" t="s">
        <v>146</v>
      </c>
    </row>
    <row r="208" s="13" customFormat="1">
      <c r="A208" s="13"/>
      <c r="B208" s="235"/>
      <c r="C208" s="236"/>
      <c r="D208" s="228" t="s">
        <v>160</v>
      </c>
      <c r="E208" s="237" t="s">
        <v>19</v>
      </c>
      <c r="F208" s="238" t="s">
        <v>1658</v>
      </c>
      <c r="G208" s="236"/>
      <c r="H208" s="239">
        <v>0.056000000000000001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160</v>
      </c>
      <c r="AU208" s="245" t="s">
        <v>80</v>
      </c>
      <c r="AV208" s="13" t="s">
        <v>80</v>
      </c>
      <c r="AW208" s="13" t="s">
        <v>33</v>
      </c>
      <c r="AX208" s="13" t="s">
        <v>71</v>
      </c>
      <c r="AY208" s="245" t="s">
        <v>146</v>
      </c>
    </row>
    <row r="209" s="13" customFormat="1">
      <c r="A209" s="13"/>
      <c r="B209" s="235"/>
      <c r="C209" s="236"/>
      <c r="D209" s="228" t="s">
        <v>160</v>
      </c>
      <c r="E209" s="237" t="s">
        <v>19</v>
      </c>
      <c r="F209" s="238" t="s">
        <v>1659</v>
      </c>
      <c r="G209" s="236"/>
      <c r="H209" s="239">
        <v>0.058000000000000003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160</v>
      </c>
      <c r="AU209" s="245" t="s">
        <v>80</v>
      </c>
      <c r="AV209" s="13" t="s">
        <v>80</v>
      </c>
      <c r="AW209" s="13" t="s">
        <v>33</v>
      </c>
      <c r="AX209" s="13" t="s">
        <v>71</v>
      </c>
      <c r="AY209" s="245" t="s">
        <v>146</v>
      </c>
    </row>
    <row r="210" s="14" customFormat="1">
      <c r="A210" s="14"/>
      <c r="B210" s="246"/>
      <c r="C210" s="247"/>
      <c r="D210" s="228" t="s">
        <v>160</v>
      </c>
      <c r="E210" s="248" t="s">
        <v>19</v>
      </c>
      <c r="F210" s="249" t="s">
        <v>163</v>
      </c>
      <c r="G210" s="247"/>
      <c r="H210" s="250">
        <v>0.30599999999999999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160</v>
      </c>
      <c r="AU210" s="256" t="s">
        <v>80</v>
      </c>
      <c r="AV210" s="14" t="s">
        <v>154</v>
      </c>
      <c r="AW210" s="14" t="s">
        <v>33</v>
      </c>
      <c r="AX210" s="14" t="s">
        <v>78</v>
      </c>
      <c r="AY210" s="256" t="s">
        <v>146</v>
      </c>
    </row>
    <row r="211" s="2" customFormat="1" ht="21.75" customHeight="1">
      <c r="A211" s="41"/>
      <c r="B211" s="42"/>
      <c r="C211" s="215" t="s">
        <v>297</v>
      </c>
      <c r="D211" s="215" t="s">
        <v>149</v>
      </c>
      <c r="E211" s="216" t="s">
        <v>1660</v>
      </c>
      <c r="F211" s="217" t="s">
        <v>1661</v>
      </c>
      <c r="G211" s="218" t="s">
        <v>1655</v>
      </c>
      <c r="H211" s="219">
        <v>0.30599999999999999</v>
      </c>
      <c r="I211" s="220"/>
      <c r="J211" s="221">
        <f>ROUND(I211*H211,2)</f>
        <v>0</v>
      </c>
      <c r="K211" s="217" t="s">
        <v>153</v>
      </c>
      <c r="L211" s="47"/>
      <c r="M211" s="222" t="s">
        <v>19</v>
      </c>
      <c r="N211" s="223" t="s">
        <v>42</v>
      </c>
      <c r="O211" s="87"/>
      <c r="P211" s="224">
        <f>O211*H211</f>
        <v>0</v>
      </c>
      <c r="Q211" s="224">
        <v>0.012540000000000001</v>
      </c>
      <c r="R211" s="224">
        <f>Q211*H211</f>
        <v>0.00383724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242</v>
      </c>
      <c r="AT211" s="226" t="s">
        <v>149</v>
      </c>
      <c r="AU211" s="226" t="s">
        <v>80</v>
      </c>
      <c r="AY211" s="20" t="s">
        <v>146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78</v>
      </c>
      <c r="BK211" s="227">
        <f>ROUND(I211*H211,2)</f>
        <v>0</v>
      </c>
      <c r="BL211" s="20" t="s">
        <v>242</v>
      </c>
      <c r="BM211" s="226" t="s">
        <v>1662</v>
      </c>
    </row>
    <row r="212" s="2" customFormat="1">
      <c r="A212" s="41"/>
      <c r="B212" s="42"/>
      <c r="C212" s="43"/>
      <c r="D212" s="228" t="s">
        <v>156</v>
      </c>
      <c r="E212" s="43"/>
      <c r="F212" s="229" t="s">
        <v>1663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156</v>
      </c>
      <c r="AU212" s="20" t="s">
        <v>80</v>
      </c>
    </row>
    <row r="213" s="2" customFormat="1">
      <c r="A213" s="41"/>
      <c r="B213" s="42"/>
      <c r="C213" s="43"/>
      <c r="D213" s="233" t="s">
        <v>158</v>
      </c>
      <c r="E213" s="43"/>
      <c r="F213" s="234" t="s">
        <v>1664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158</v>
      </c>
      <c r="AU213" s="20" t="s">
        <v>80</v>
      </c>
    </row>
    <row r="214" s="2" customFormat="1" ht="24.15" customHeight="1">
      <c r="A214" s="41"/>
      <c r="B214" s="42"/>
      <c r="C214" s="215" t="s">
        <v>303</v>
      </c>
      <c r="D214" s="215" t="s">
        <v>149</v>
      </c>
      <c r="E214" s="216" t="s">
        <v>1665</v>
      </c>
      <c r="F214" s="217" t="s">
        <v>1666</v>
      </c>
      <c r="G214" s="218" t="s">
        <v>312</v>
      </c>
      <c r="H214" s="267"/>
      <c r="I214" s="220"/>
      <c r="J214" s="221">
        <f>ROUND(I214*H214,2)</f>
        <v>0</v>
      </c>
      <c r="K214" s="217" t="s">
        <v>153</v>
      </c>
      <c r="L214" s="47"/>
      <c r="M214" s="222" t="s">
        <v>19</v>
      </c>
      <c r="N214" s="223" t="s">
        <v>42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242</v>
      </c>
      <c r="AT214" s="226" t="s">
        <v>149</v>
      </c>
      <c r="AU214" s="226" t="s">
        <v>80</v>
      </c>
      <c r="AY214" s="20" t="s">
        <v>146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78</v>
      </c>
      <c r="BK214" s="227">
        <f>ROUND(I214*H214,2)</f>
        <v>0</v>
      </c>
      <c r="BL214" s="20" t="s">
        <v>242</v>
      </c>
      <c r="BM214" s="226" t="s">
        <v>1667</v>
      </c>
    </row>
    <row r="215" s="2" customFormat="1">
      <c r="A215" s="41"/>
      <c r="B215" s="42"/>
      <c r="C215" s="43"/>
      <c r="D215" s="228" t="s">
        <v>156</v>
      </c>
      <c r="E215" s="43"/>
      <c r="F215" s="229" t="s">
        <v>1668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156</v>
      </c>
      <c r="AU215" s="20" t="s">
        <v>80</v>
      </c>
    </row>
    <row r="216" s="2" customFormat="1">
      <c r="A216" s="41"/>
      <c r="B216" s="42"/>
      <c r="C216" s="43"/>
      <c r="D216" s="233" t="s">
        <v>158</v>
      </c>
      <c r="E216" s="43"/>
      <c r="F216" s="234" t="s">
        <v>1669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158</v>
      </c>
      <c r="AU216" s="20" t="s">
        <v>80</v>
      </c>
    </row>
    <row r="217" s="2" customFormat="1" ht="24.15" customHeight="1">
      <c r="A217" s="41"/>
      <c r="B217" s="42"/>
      <c r="C217" s="215" t="s">
        <v>309</v>
      </c>
      <c r="D217" s="215" t="s">
        <v>149</v>
      </c>
      <c r="E217" s="216" t="s">
        <v>1670</v>
      </c>
      <c r="F217" s="217" t="s">
        <v>1671</v>
      </c>
      <c r="G217" s="218" t="s">
        <v>312</v>
      </c>
      <c r="H217" s="267"/>
      <c r="I217" s="220"/>
      <c r="J217" s="221">
        <f>ROUND(I217*H217,2)</f>
        <v>0</v>
      </c>
      <c r="K217" s="217" t="s">
        <v>153</v>
      </c>
      <c r="L217" s="47"/>
      <c r="M217" s="222" t="s">
        <v>19</v>
      </c>
      <c r="N217" s="223" t="s">
        <v>42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242</v>
      </c>
      <c r="AT217" s="226" t="s">
        <v>149</v>
      </c>
      <c r="AU217" s="226" t="s">
        <v>80</v>
      </c>
      <c r="AY217" s="20" t="s">
        <v>146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78</v>
      </c>
      <c r="BK217" s="227">
        <f>ROUND(I217*H217,2)</f>
        <v>0</v>
      </c>
      <c r="BL217" s="20" t="s">
        <v>242</v>
      </c>
      <c r="BM217" s="226" t="s">
        <v>1672</v>
      </c>
    </row>
    <row r="218" s="2" customFormat="1">
      <c r="A218" s="41"/>
      <c r="B218" s="42"/>
      <c r="C218" s="43"/>
      <c r="D218" s="228" t="s">
        <v>156</v>
      </c>
      <c r="E218" s="43"/>
      <c r="F218" s="229" t="s">
        <v>1673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156</v>
      </c>
      <c r="AU218" s="20" t="s">
        <v>80</v>
      </c>
    </row>
    <row r="219" s="2" customFormat="1">
      <c r="A219" s="41"/>
      <c r="B219" s="42"/>
      <c r="C219" s="43"/>
      <c r="D219" s="233" t="s">
        <v>158</v>
      </c>
      <c r="E219" s="43"/>
      <c r="F219" s="234" t="s">
        <v>1674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158</v>
      </c>
      <c r="AU219" s="20" t="s">
        <v>80</v>
      </c>
    </row>
    <row r="220" s="12" customFormat="1" ht="22.8" customHeight="1">
      <c r="A220" s="12"/>
      <c r="B220" s="199"/>
      <c r="C220" s="200"/>
      <c r="D220" s="201" t="s">
        <v>70</v>
      </c>
      <c r="E220" s="213" t="s">
        <v>367</v>
      </c>
      <c r="F220" s="213" t="s">
        <v>368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SUM(P221:P234)</f>
        <v>0</v>
      </c>
      <c r="Q220" s="207"/>
      <c r="R220" s="208">
        <f>SUM(R221:R234)</f>
        <v>0.085305779999999998</v>
      </c>
      <c r="S220" s="207"/>
      <c r="T220" s="209">
        <f>SUM(T221:T234)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70</v>
      </c>
      <c r="AU220" s="211" t="s">
        <v>78</v>
      </c>
      <c r="AY220" s="210" t="s">
        <v>146</v>
      </c>
      <c r="BK220" s="212">
        <f>SUM(BK221:BK234)</f>
        <v>0</v>
      </c>
    </row>
    <row r="221" s="2" customFormat="1" ht="24.15" customHeight="1">
      <c r="A221" s="41"/>
      <c r="B221" s="42"/>
      <c r="C221" s="215" t="s">
        <v>316</v>
      </c>
      <c r="D221" s="215" t="s">
        <v>149</v>
      </c>
      <c r="E221" s="216" t="s">
        <v>1675</v>
      </c>
      <c r="F221" s="217" t="s">
        <v>1676</v>
      </c>
      <c r="G221" s="218" t="s">
        <v>241</v>
      </c>
      <c r="H221" s="219">
        <v>1</v>
      </c>
      <c r="I221" s="220"/>
      <c r="J221" s="221">
        <f>ROUND(I221*H221,2)</f>
        <v>0</v>
      </c>
      <c r="K221" s="217" t="s">
        <v>153</v>
      </c>
      <c r="L221" s="47"/>
      <c r="M221" s="222" t="s">
        <v>19</v>
      </c>
      <c r="N221" s="223" t="s">
        <v>42</v>
      </c>
      <c r="O221" s="87"/>
      <c r="P221" s="224">
        <f>O221*H221</f>
        <v>0</v>
      </c>
      <c r="Q221" s="224">
        <v>0.00084000000000000003</v>
      </c>
      <c r="R221" s="224">
        <f>Q221*H221</f>
        <v>0.00084000000000000003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242</v>
      </c>
      <c r="AT221" s="226" t="s">
        <v>149</v>
      </c>
      <c r="AU221" s="226" t="s">
        <v>80</v>
      </c>
      <c r="AY221" s="20" t="s">
        <v>146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78</v>
      </c>
      <c r="BK221" s="227">
        <f>ROUND(I221*H221,2)</f>
        <v>0</v>
      </c>
      <c r="BL221" s="20" t="s">
        <v>242</v>
      </c>
      <c r="BM221" s="226" t="s">
        <v>1677</v>
      </c>
    </row>
    <row r="222" s="2" customFormat="1">
      <c r="A222" s="41"/>
      <c r="B222" s="42"/>
      <c r="C222" s="43"/>
      <c r="D222" s="228" t="s">
        <v>156</v>
      </c>
      <c r="E222" s="43"/>
      <c r="F222" s="229" t="s">
        <v>1678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156</v>
      </c>
      <c r="AU222" s="20" t="s">
        <v>80</v>
      </c>
    </row>
    <row r="223" s="2" customFormat="1">
      <c r="A223" s="41"/>
      <c r="B223" s="42"/>
      <c r="C223" s="43"/>
      <c r="D223" s="233" t="s">
        <v>158</v>
      </c>
      <c r="E223" s="43"/>
      <c r="F223" s="234" t="s">
        <v>1679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158</v>
      </c>
      <c r="AU223" s="20" t="s">
        <v>80</v>
      </c>
    </row>
    <row r="224" s="2" customFormat="1" ht="24.15" customHeight="1">
      <c r="A224" s="41"/>
      <c r="B224" s="42"/>
      <c r="C224" s="257" t="s">
        <v>324</v>
      </c>
      <c r="D224" s="257" t="s">
        <v>247</v>
      </c>
      <c r="E224" s="258" t="s">
        <v>1680</v>
      </c>
      <c r="F224" s="259" t="s">
        <v>1681</v>
      </c>
      <c r="G224" s="260" t="s">
        <v>152</v>
      </c>
      <c r="H224" s="261">
        <v>3.4860000000000002</v>
      </c>
      <c r="I224" s="262"/>
      <c r="J224" s="263">
        <f>ROUND(I224*H224,2)</f>
        <v>0</v>
      </c>
      <c r="K224" s="259" t="s">
        <v>260</v>
      </c>
      <c r="L224" s="264"/>
      <c r="M224" s="265" t="s">
        <v>19</v>
      </c>
      <c r="N224" s="266" t="s">
        <v>42</v>
      </c>
      <c r="O224" s="87"/>
      <c r="P224" s="224">
        <f>O224*H224</f>
        <v>0</v>
      </c>
      <c r="Q224" s="224">
        <v>0.024230000000000002</v>
      </c>
      <c r="R224" s="224">
        <f>Q224*H224</f>
        <v>0.084465780000000004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250</v>
      </c>
      <c r="AT224" s="226" t="s">
        <v>247</v>
      </c>
      <c r="AU224" s="226" t="s">
        <v>80</v>
      </c>
      <c r="AY224" s="20" t="s">
        <v>146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78</v>
      </c>
      <c r="BK224" s="227">
        <f>ROUND(I224*H224,2)</f>
        <v>0</v>
      </c>
      <c r="BL224" s="20" t="s">
        <v>242</v>
      </c>
      <c r="BM224" s="226" t="s">
        <v>1682</v>
      </c>
    </row>
    <row r="225" s="2" customFormat="1">
      <c r="A225" s="41"/>
      <c r="B225" s="42"/>
      <c r="C225" s="43"/>
      <c r="D225" s="228" t="s">
        <v>156</v>
      </c>
      <c r="E225" s="43"/>
      <c r="F225" s="229" t="s">
        <v>1681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156</v>
      </c>
      <c r="AU225" s="20" t="s">
        <v>80</v>
      </c>
    </row>
    <row r="226" s="15" customFormat="1">
      <c r="A226" s="15"/>
      <c r="B226" s="268"/>
      <c r="C226" s="269"/>
      <c r="D226" s="228" t="s">
        <v>160</v>
      </c>
      <c r="E226" s="270" t="s">
        <v>19</v>
      </c>
      <c r="F226" s="271" t="s">
        <v>1683</v>
      </c>
      <c r="G226" s="269"/>
      <c r="H226" s="270" t="s">
        <v>19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160</v>
      </c>
      <c r="AU226" s="277" t="s">
        <v>80</v>
      </c>
      <c r="AV226" s="15" t="s">
        <v>78</v>
      </c>
      <c r="AW226" s="15" t="s">
        <v>33</v>
      </c>
      <c r="AX226" s="15" t="s">
        <v>71</v>
      </c>
      <c r="AY226" s="277" t="s">
        <v>146</v>
      </c>
    </row>
    <row r="227" s="13" customFormat="1">
      <c r="A227" s="13"/>
      <c r="B227" s="235"/>
      <c r="C227" s="236"/>
      <c r="D227" s="228" t="s">
        <v>160</v>
      </c>
      <c r="E227" s="237" t="s">
        <v>19</v>
      </c>
      <c r="F227" s="238" t="s">
        <v>1612</v>
      </c>
      <c r="G227" s="236"/>
      <c r="H227" s="239">
        <v>3.4860000000000002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160</v>
      </c>
      <c r="AU227" s="245" t="s">
        <v>80</v>
      </c>
      <c r="AV227" s="13" t="s">
        <v>80</v>
      </c>
      <c r="AW227" s="13" t="s">
        <v>33</v>
      </c>
      <c r="AX227" s="13" t="s">
        <v>71</v>
      </c>
      <c r="AY227" s="245" t="s">
        <v>146</v>
      </c>
    </row>
    <row r="228" s="14" customFormat="1">
      <c r="A228" s="14"/>
      <c r="B228" s="246"/>
      <c r="C228" s="247"/>
      <c r="D228" s="228" t="s">
        <v>160</v>
      </c>
      <c r="E228" s="248" t="s">
        <v>19</v>
      </c>
      <c r="F228" s="249" t="s">
        <v>163</v>
      </c>
      <c r="G228" s="247"/>
      <c r="H228" s="250">
        <v>3.4860000000000002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160</v>
      </c>
      <c r="AU228" s="256" t="s">
        <v>80</v>
      </c>
      <c r="AV228" s="14" t="s">
        <v>154</v>
      </c>
      <c r="AW228" s="14" t="s">
        <v>33</v>
      </c>
      <c r="AX228" s="14" t="s">
        <v>78</v>
      </c>
      <c r="AY228" s="256" t="s">
        <v>146</v>
      </c>
    </row>
    <row r="229" s="2" customFormat="1" ht="24.15" customHeight="1">
      <c r="A229" s="41"/>
      <c r="B229" s="42"/>
      <c r="C229" s="215" t="s">
        <v>329</v>
      </c>
      <c r="D229" s="215" t="s">
        <v>149</v>
      </c>
      <c r="E229" s="216" t="s">
        <v>396</v>
      </c>
      <c r="F229" s="217" t="s">
        <v>397</v>
      </c>
      <c r="G229" s="218" t="s">
        <v>312</v>
      </c>
      <c r="H229" s="267"/>
      <c r="I229" s="220"/>
      <c r="J229" s="221">
        <f>ROUND(I229*H229,2)</f>
        <v>0</v>
      </c>
      <c r="K229" s="217" t="s">
        <v>153</v>
      </c>
      <c r="L229" s="47"/>
      <c r="M229" s="222" t="s">
        <v>19</v>
      </c>
      <c r="N229" s="223" t="s">
        <v>42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242</v>
      </c>
      <c r="AT229" s="226" t="s">
        <v>149</v>
      </c>
      <c r="AU229" s="226" t="s">
        <v>80</v>
      </c>
      <c r="AY229" s="20" t="s">
        <v>146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78</v>
      </c>
      <c r="BK229" s="227">
        <f>ROUND(I229*H229,2)</f>
        <v>0</v>
      </c>
      <c r="BL229" s="20" t="s">
        <v>242</v>
      </c>
      <c r="BM229" s="226" t="s">
        <v>1684</v>
      </c>
    </row>
    <row r="230" s="2" customFormat="1">
      <c r="A230" s="41"/>
      <c r="B230" s="42"/>
      <c r="C230" s="43"/>
      <c r="D230" s="228" t="s">
        <v>156</v>
      </c>
      <c r="E230" s="43"/>
      <c r="F230" s="229" t="s">
        <v>399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156</v>
      </c>
      <c r="AU230" s="20" t="s">
        <v>80</v>
      </c>
    </row>
    <row r="231" s="2" customFormat="1">
      <c r="A231" s="41"/>
      <c r="B231" s="42"/>
      <c r="C231" s="43"/>
      <c r="D231" s="233" t="s">
        <v>158</v>
      </c>
      <c r="E231" s="43"/>
      <c r="F231" s="234" t="s">
        <v>400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158</v>
      </c>
      <c r="AU231" s="20" t="s">
        <v>80</v>
      </c>
    </row>
    <row r="232" s="2" customFormat="1" ht="33" customHeight="1">
      <c r="A232" s="41"/>
      <c r="B232" s="42"/>
      <c r="C232" s="215" t="s">
        <v>336</v>
      </c>
      <c r="D232" s="215" t="s">
        <v>149</v>
      </c>
      <c r="E232" s="216" t="s">
        <v>402</v>
      </c>
      <c r="F232" s="217" t="s">
        <v>403</v>
      </c>
      <c r="G232" s="218" t="s">
        <v>312</v>
      </c>
      <c r="H232" s="267"/>
      <c r="I232" s="220"/>
      <c r="J232" s="221">
        <f>ROUND(I232*H232,2)</f>
        <v>0</v>
      </c>
      <c r="K232" s="217" t="s">
        <v>153</v>
      </c>
      <c r="L232" s="47"/>
      <c r="M232" s="222" t="s">
        <v>19</v>
      </c>
      <c r="N232" s="223" t="s">
        <v>42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242</v>
      </c>
      <c r="AT232" s="226" t="s">
        <v>149</v>
      </c>
      <c r="AU232" s="226" t="s">
        <v>80</v>
      </c>
      <c r="AY232" s="20" t="s">
        <v>146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78</v>
      </c>
      <c r="BK232" s="227">
        <f>ROUND(I232*H232,2)</f>
        <v>0</v>
      </c>
      <c r="BL232" s="20" t="s">
        <v>242</v>
      </c>
      <c r="BM232" s="226" t="s">
        <v>1685</v>
      </c>
    </row>
    <row r="233" s="2" customFormat="1">
      <c r="A233" s="41"/>
      <c r="B233" s="42"/>
      <c r="C233" s="43"/>
      <c r="D233" s="228" t="s">
        <v>156</v>
      </c>
      <c r="E233" s="43"/>
      <c r="F233" s="229" t="s">
        <v>405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156</v>
      </c>
      <c r="AU233" s="20" t="s">
        <v>80</v>
      </c>
    </row>
    <row r="234" s="2" customFormat="1">
      <c r="A234" s="41"/>
      <c r="B234" s="42"/>
      <c r="C234" s="43"/>
      <c r="D234" s="233" t="s">
        <v>158</v>
      </c>
      <c r="E234" s="43"/>
      <c r="F234" s="234" t="s">
        <v>406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158</v>
      </c>
      <c r="AU234" s="20" t="s">
        <v>80</v>
      </c>
    </row>
    <row r="235" s="12" customFormat="1" ht="22.8" customHeight="1">
      <c r="A235" s="12"/>
      <c r="B235" s="199"/>
      <c r="C235" s="200"/>
      <c r="D235" s="201" t="s">
        <v>70</v>
      </c>
      <c r="E235" s="213" t="s">
        <v>1686</v>
      </c>
      <c r="F235" s="213" t="s">
        <v>1687</v>
      </c>
      <c r="G235" s="200"/>
      <c r="H235" s="200"/>
      <c r="I235" s="203"/>
      <c r="J235" s="214">
        <f>BK235</f>
        <v>0</v>
      </c>
      <c r="K235" s="200"/>
      <c r="L235" s="205"/>
      <c r="M235" s="206"/>
      <c r="N235" s="207"/>
      <c r="O235" s="207"/>
      <c r="P235" s="208">
        <f>SUM(P236:P246)</f>
        <v>0</v>
      </c>
      <c r="Q235" s="207"/>
      <c r="R235" s="208">
        <f>SUM(R236:R246)</f>
        <v>0</v>
      </c>
      <c r="S235" s="207"/>
      <c r="T235" s="209">
        <f>SUM(T236:T246)</f>
        <v>0.074999999999999997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0" t="s">
        <v>80</v>
      </c>
      <c r="AT235" s="211" t="s">
        <v>70</v>
      </c>
      <c r="AU235" s="211" t="s">
        <v>78</v>
      </c>
      <c r="AY235" s="210" t="s">
        <v>146</v>
      </c>
      <c r="BK235" s="212">
        <f>SUM(BK236:BK246)</f>
        <v>0</v>
      </c>
    </row>
    <row r="236" s="2" customFormat="1" ht="24.15" customHeight="1">
      <c r="A236" s="41"/>
      <c r="B236" s="42"/>
      <c r="C236" s="215" t="s">
        <v>342</v>
      </c>
      <c r="D236" s="215" t="s">
        <v>149</v>
      </c>
      <c r="E236" s="216" t="s">
        <v>1688</v>
      </c>
      <c r="F236" s="217" t="s">
        <v>1689</v>
      </c>
      <c r="G236" s="218" t="s">
        <v>1690</v>
      </c>
      <c r="H236" s="219">
        <v>75</v>
      </c>
      <c r="I236" s="220"/>
      <c r="J236" s="221">
        <f>ROUND(I236*H236,2)</f>
        <v>0</v>
      </c>
      <c r="K236" s="217" t="s">
        <v>153</v>
      </c>
      <c r="L236" s="47"/>
      <c r="M236" s="222" t="s">
        <v>19</v>
      </c>
      <c r="N236" s="223" t="s">
        <v>42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0.001</v>
      </c>
      <c r="T236" s="225">
        <f>S236*H236</f>
        <v>0.074999999999999997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242</v>
      </c>
      <c r="AT236" s="226" t="s">
        <v>149</v>
      </c>
      <c r="AU236" s="226" t="s">
        <v>80</v>
      </c>
      <c r="AY236" s="20" t="s">
        <v>146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78</v>
      </c>
      <c r="BK236" s="227">
        <f>ROUND(I236*H236,2)</f>
        <v>0</v>
      </c>
      <c r="BL236" s="20" t="s">
        <v>242</v>
      </c>
      <c r="BM236" s="226" t="s">
        <v>1691</v>
      </c>
    </row>
    <row r="237" s="2" customFormat="1">
      <c r="A237" s="41"/>
      <c r="B237" s="42"/>
      <c r="C237" s="43"/>
      <c r="D237" s="228" t="s">
        <v>156</v>
      </c>
      <c r="E237" s="43"/>
      <c r="F237" s="229" t="s">
        <v>1692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156</v>
      </c>
      <c r="AU237" s="20" t="s">
        <v>80</v>
      </c>
    </row>
    <row r="238" s="2" customFormat="1">
      <c r="A238" s="41"/>
      <c r="B238" s="42"/>
      <c r="C238" s="43"/>
      <c r="D238" s="233" t="s">
        <v>158</v>
      </c>
      <c r="E238" s="43"/>
      <c r="F238" s="234" t="s">
        <v>1693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158</v>
      </c>
      <c r="AU238" s="20" t="s">
        <v>80</v>
      </c>
    </row>
    <row r="239" s="15" customFormat="1">
      <c r="A239" s="15"/>
      <c r="B239" s="268"/>
      <c r="C239" s="269"/>
      <c r="D239" s="228" t="s">
        <v>160</v>
      </c>
      <c r="E239" s="270" t="s">
        <v>19</v>
      </c>
      <c r="F239" s="271" t="s">
        <v>1694</v>
      </c>
      <c r="G239" s="269"/>
      <c r="H239" s="270" t="s">
        <v>19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160</v>
      </c>
      <c r="AU239" s="277" t="s">
        <v>80</v>
      </c>
      <c r="AV239" s="15" t="s">
        <v>78</v>
      </c>
      <c r="AW239" s="15" t="s">
        <v>33</v>
      </c>
      <c r="AX239" s="15" t="s">
        <v>71</v>
      </c>
      <c r="AY239" s="277" t="s">
        <v>146</v>
      </c>
    </row>
    <row r="240" s="13" customFormat="1">
      <c r="A240" s="13"/>
      <c r="B240" s="235"/>
      <c r="C240" s="236"/>
      <c r="D240" s="228" t="s">
        <v>160</v>
      </c>
      <c r="E240" s="237" t="s">
        <v>19</v>
      </c>
      <c r="F240" s="238" t="s">
        <v>624</v>
      </c>
      <c r="G240" s="236"/>
      <c r="H240" s="239">
        <v>75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160</v>
      </c>
      <c r="AU240" s="245" t="s">
        <v>80</v>
      </c>
      <c r="AV240" s="13" t="s">
        <v>80</v>
      </c>
      <c r="AW240" s="13" t="s">
        <v>33</v>
      </c>
      <c r="AX240" s="13" t="s">
        <v>78</v>
      </c>
      <c r="AY240" s="245" t="s">
        <v>146</v>
      </c>
    </row>
    <row r="241" s="2" customFormat="1" ht="24.15" customHeight="1">
      <c r="A241" s="41"/>
      <c r="B241" s="42"/>
      <c r="C241" s="215" t="s">
        <v>250</v>
      </c>
      <c r="D241" s="215" t="s">
        <v>149</v>
      </c>
      <c r="E241" s="216" t="s">
        <v>1695</v>
      </c>
      <c r="F241" s="217" t="s">
        <v>1696</v>
      </c>
      <c r="G241" s="218" t="s">
        <v>312</v>
      </c>
      <c r="H241" s="267"/>
      <c r="I241" s="220"/>
      <c r="J241" s="221">
        <f>ROUND(I241*H241,2)</f>
        <v>0</v>
      </c>
      <c r="K241" s="217" t="s">
        <v>153</v>
      </c>
      <c r="L241" s="47"/>
      <c r="M241" s="222" t="s">
        <v>19</v>
      </c>
      <c r="N241" s="223" t="s">
        <v>42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242</v>
      </c>
      <c r="AT241" s="226" t="s">
        <v>149</v>
      </c>
      <c r="AU241" s="226" t="s">
        <v>80</v>
      </c>
      <c r="AY241" s="20" t="s">
        <v>146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78</v>
      </c>
      <c r="BK241" s="227">
        <f>ROUND(I241*H241,2)</f>
        <v>0</v>
      </c>
      <c r="BL241" s="20" t="s">
        <v>242</v>
      </c>
      <c r="BM241" s="226" t="s">
        <v>1697</v>
      </c>
    </row>
    <row r="242" s="2" customFormat="1">
      <c r="A242" s="41"/>
      <c r="B242" s="42"/>
      <c r="C242" s="43"/>
      <c r="D242" s="228" t="s">
        <v>156</v>
      </c>
      <c r="E242" s="43"/>
      <c r="F242" s="229" t="s">
        <v>1698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156</v>
      </c>
      <c r="AU242" s="20" t="s">
        <v>80</v>
      </c>
    </row>
    <row r="243" s="2" customFormat="1">
      <c r="A243" s="41"/>
      <c r="B243" s="42"/>
      <c r="C243" s="43"/>
      <c r="D243" s="233" t="s">
        <v>158</v>
      </c>
      <c r="E243" s="43"/>
      <c r="F243" s="234" t="s">
        <v>1699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158</v>
      </c>
      <c r="AU243" s="20" t="s">
        <v>80</v>
      </c>
    </row>
    <row r="244" s="2" customFormat="1" ht="33" customHeight="1">
      <c r="A244" s="41"/>
      <c r="B244" s="42"/>
      <c r="C244" s="215" t="s">
        <v>355</v>
      </c>
      <c r="D244" s="215" t="s">
        <v>149</v>
      </c>
      <c r="E244" s="216" t="s">
        <v>1700</v>
      </c>
      <c r="F244" s="217" t="s">
        <v>1701</v>
      </c>
      <c r="G244" s="218" t="s">
        <v>312</v>
      </c>
      <c r="H244" s="267"/>
      <c r="I244" s="220"/>
      <c r="J244" s="221">
        <f>ROUND(I244*H244,2)</f>
        <v>0</v>
      </c>
      <c r="K244" s="217" t="s">
        <v>153</v>
      </c>
      <c r="L244" s="47"/>
      <c r="M244" s="222" t="s">
        <v>19</v>
      </c>
      <c r="N244" s="223" t="s">
        <v>42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242</v>
      </c>
      <c r="AT244" s="226" t="s">
        <v>149</v>
      </c>
      <c r="AU244" s="226" t="s">
        <v>80</v>
      </c>
      <c r="AY244" s="20" t="s">
        <v>146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78</v>
      </c>
      <c r="BK244" s="227">
        <f>ROUND(I244*H244,2)</f>
        <v>0</v>
      </c>
      <c r="BL244" s="20" t="s">
        <v>242</v>
      </c>
      <c r="BM244" s="226" t="s">
        <v>1702</v>
      </c>
    </row>
    <row r="245" s="2" customFormat="1">
      <c r="A245" s="41"/>
      <c r="B245" s="42"/>
      <c r="C245" s="43"/>
      <c r="D245" s="228" t="s">
        <v>156</v>
      </c>
      <c r="E245" s="43"/>
      <c r="F245" s="229" t="s">
        <v>1703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156</v>
      </c>
      <c r="AU245" s="20" t="s">
        <v>80</v>
      </c>
    </row>
    <row r="246" s="2" customFormat="1">
      <c r="A246" s="41"/>
      <c r="B246" s="42"/>
      <c r="C246" s="43"/>
      <c r="D246" s="233" t="s">
        <v>158</v>
      </c>
      <c r="E246" s="43"/>
      <c r="F246" s="234" t="s">
        <v>1704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158</v>
      </c>
      <c r="AU246" s="20" t="s">
        <v>80</v>
      </c>
    </row>
    <row r="247" s="12" customFormat="1" ht="22.8" customHeight="1">
      <c r="A247" s="12"/>
      <c r="B247" s="199"/>
      <c r="C247" s="200"/>
      <c r="D247" s="201" t="s">
        <v>70</v>
      </c>
      <c r="E247" s="213" t="s">
        <v>1705</v>
      </c>
      <c r="F247" s="213" t="s">
        <v>1706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SUM(P248:P308)</f>
        <v>0</v>
      </c>
      <c r="Q247" s="207"/>
      <c r="R247" s="208">
        <f>SUM(R248:R308)</f>
        <v>0.20604802</v>
      </c>
      <c r="S247" s="207"/>
      <c r="T247" s="209">
        <f>SUM(T248:T308)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70</v>
      </c>
      <c r="AU247" s="211" t="s">
        <v>78</v>
      </c>
      <c r="AY247" s="210" t="s">
        <v>146</v>
      </c>
      <c r="BK247" s="212">
        <f>SUM(BK248:BK308)</f>
        <v>0</v>
      </c>
    </row>
    <row r="248" s="2" customFormat="1" ht="24.15" customHeight="1">
      <c r="A248" s="41"/>
      <c r="B248" s="42"/>
      <c r="C248" s="215" t="s">
        <v>361</v>
      </c>
      <c r="D248" s="215" t="s">
        <v>149</v>
      </c>
      <c r="E248" s="216" t="s">
        <v>1707</v>
      </c>
      <c r="F248" s="217" t="s">
        <v>1708</v>
      </c>
      <c r="G248" s="218" t="s">
        <v>152</v>
      </c>
      <c r="H248" s="219">
        <v>100.947</v>
      </c>
      <c r="I248" s="220"/>
      <c r="J248" s="221">
        <f>ROUND(I248*H248,2)</f>
        <v>0</v>
      </c>
      <c r="K248" s="217" t="s">
        <v>153</v>
      </c>
      <c r="L248" s="47"/>
      <c r="M248" s="222" t="s">
        <v>19</v>
      </c>
      <c r="N248" s="223" t="s">
        <v>42</v>
      </c>
      <c r="O248" s="87"/>
      <c r="P248" s="224">
        <f>O248*H248</f>
        <v>0</v>
      </c>
      <c r="Q248" s="224">
        <v>2.0000000000000002E-05</v>
      </c>
      <c r="R248" s="224">
        <f>Q248*H248</f>
        <v>0.0020189400000000003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242</v>
      </c>
      <c r="AT248" s="226" t="s">
        <v>149</v>
      </c>
      <c r="AU248" s="226" t="s">
        <v>80</v>
      </c>
      <c r="AY248" s="20" t="s">
        <v>146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78</v>
      </c>
      <c r="BK248" s="227">
        <f>ROUND(I248*H248,2)</f>
        <v>0</v>
      </c>
      <c r="BL248" s="20" t="s">
        <v>242</v>
      </c>
      <c r="BM248" s="226" t="s">
        <v>1709</v>
      </c>
    </row>
    <row r="249" s="2" customFormat="1">
      <c r="A249" s="41"/>
      <c r="B249" s="42"/>
      <c r="C249" s="43"/>
      <c r="D249" s="228" t="s">
        <v>156</v>
      </c>
      <c r="E249" s="43"/>
      <c r="F249" s="229" t="s">
        <v>1710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156</v>
      </c>
      <c r="AU249" s="20" t="s">
        <v>80</v>
      </c>
    </row>
    <row r="250" s="2" customFormat="1">
      <c r="A250" s="41"/>
      <c r="B250" s="42"/>
      <c r="C250" s="43"/>
      <c r="D250" s="233" t="s">
        <v>158</v>
      </c>
      <c r="E250" s="43"/>
      <c r="F250" s="234" t="s">
        <v>1711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158</v>
      </c>
      <c r="AU250" s="20" t="s">
        <v>80</v>
      </c>
    </row>
    <row r="251" s="15" customFormat="1">
      <c r="A251" s="15"/>
      <c r="B251" s="268"/>
      <c r="C251" s="269"/>
      <c r="D251" s="228" t="s">
        <v>160</v>
      </c>
      <c r="E251" s="270" t="s">
        <v>19</v>
      </c>
      <c r="F251" s="271" t="s">
        <v>1712</v>
      </c>
      <c r="G251" s="269"/>
      <c r="H251" s="270" t="s">
        <v>19</v>
      </c>
      <c r="I251" s="272"/>
      <c r="J251" s="269"/>
      <c r="K251" s="269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160</v>
      </c>
      <c r="AU251" s="277" t="s">
        <v>80</v>
      </c>
      <c r="AV251" s="15" t="s">
        <v>78</v>
      </c>
      <c r="AW251" s="15" t="s">
        <v>33</v>
      </c>
      <c r="AX251" s="15" t="s">
        <v>71</v>
      </c>
      <c r="AY251" s="277" t="s">
        <v>146</v>
      </c>
    </row>
    <row r="252" s="13" customFormat="1">
      <c r="A252" s="13"/>
      <c r="B252" s="235"/>
      <c r="C252" s="236"/>
      <c r="D252" s="228" t="s">
        <v>160</v>
      </c>
      <c r="E252" s="237" t="s">
        <v>19</v>
      </c>
      <c r="F252" s="238" t="s">
        <v>1713</v>
      </c>
      <c r="G252" s="236"/>
      <c r="H252" s="239">
        <v>16.815999999999999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160</v>
      </c>
      <c r="AU252" s="245" t="s">
        <v>80</v>
      </c>
      <c r="AV252" s="13" t="s">
        <v>80</v>
      </c>
      <c r="AW252" s="13" t="s">
        <v>33</v>
      </c>
      <c r="AX252" s="13" t="s">
        <v>71</v>
      </c>
      <c r="AY252" s="245" t="s">
        <v>146</v>
      </c>
    </row>
    <row r="253" s="13" customFormat="1">
      <c r="A253" s="13"/>
      <c r="B253" s="235"/>
      <c r="C253" s="236"/>
      <c r="D253" s="228" t="s">
        <v>160</v>
      </c>
      <c r="E253" s="237" t="s">
        <v>19</v>
      </c>
      <c r="F253" s="238" t="s">
        <v>1714</v>
      </c>
      <c r="G253" s="236"/>
      <c r="H253" s="239">
        <v>4.8789999999999996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160</v>
      </c>
      <c r="AU253" s="245" t="s">
        <v>80</v>
      </c>
      <c r="AV253" s="13" t="s">
        <v>80</v>
      </c>
      <c r="AW253" s="13" t="s">
        <v>33</v>
      </c>
      <c r="AX253" s="13" t="s">
        <v>71</v>
      </c>
      <c r="AY253" s="245" t="s">
        <v>146</v>
      </c>
    </row>
    <row r="254" s="13" customFormat="1">
      <c r="A254" s="13"/>
      <c r="B254" s="235"/>
      <c r="C254" s="236"/>
      <c r="D254" s="228" t="s">
        <v>160</v>
      </c>
      <c r="E254" s="237" t="s">
        <v>19</v>
      </c>
      <c r="F254" s="238" t="s">
        <v>1715</v>
      </c>
      <c r="G254" s="236"/>
      <c r="H254" s="239">
        <v>5.0519999999999996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160</v>
      </c>
      <c r="AU254" s="245" t="s">
        <v>80</v>
      </c>
      <c r="AV254" s="13" t="s">
        <v>80</v>
      </c>
      <c r="AW254" s="13" t="s">
        <v>33</v>
      </c>
      <c r="AX254" s="13" t="s">
        <v>71</v>
      </c>
      <c r="AY254" s="245" t="s">
        <v>146</v>
      </c>
    </row>
    <row r="255" s="16" customFormat="1">
      <c r="A255" s="16"/>
      <c r="B255" s="285"/>
      <c r="C255" s="286"/>
      <c r="D255" s="228" t="s">
        <v>160</v>
      </c>
      <c r="E255" s="287" t="s">
        <v>19</v>
      </c>
      <c r="F255" s="288" t="s">
        <v>1716</v>
      </c>
      <c r="G255" s="286"/>
      <c r="H255" s="289">
        <v>26.747</v>
      </c>
      <c r="I255" s="290"/>
      <c r="J255" s="286"/>
      <c r="K255" s="286"/>
      <c r="L255" s="291"/>
      <c r="M255" s="292"/>
      <c r="N255" s="293"/>
      <c r="O255" s="293"/>
      <c r="P255" s="293"/>
      <c r="Q255" s="293"/>
      <c r="R255" s="293"/>
      <c r="S255" s="293"/>
      <c r="T255" s="29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5" t="s">
        <v>160</v>
      </c>
      <c r="AU255" s="295" t="s">
        <v>80</v>
      </c>
      <c r="AV255" s="16" t="s">
        <v>169</v>
      </c>
      <c r="AW255" s="16" t="s">
        <v>33</v>
      </c>
      <c r="AX255" s="16" t="s">
        <v>71</v>
      </c>
      <c r="AY255" s="295" t="s">
        <v>146</v>
      </c>
    </row>
    <row r="256" s="15" customFormat="1">
      <c r="A256" s="15"/>
      <c r="B256" s="268"/>
      <c r="C256" s="269"/>
      <c r="D256" s="228" t="s">
        <v>160</v>
      </c>
      <c r="E256" s="270" t="s">
        <v>19</v>
      </c>
      <c r="F256" s="271" t="s">
        <v>1717</v>
      </c>
      <c r="G256" s="269"/>
      <c r="H256" s="270" t="s">
        <v>19</v>
      </c>
      <c r="I256" s="272"/>
      <c r="J256" s="269"/>
      <c r="K256" s="269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160</v>
      </c>
      <c r="AU256" s="277" t="s">
        <v>80</v>
      </c>
      <c r="AV256" s="15" t="s">
        <v>78</v>
      </c>
      <c r="AW256" s="15" t="s">
        <v>33</v>
      </c>
      <c r="AX256" s="15" t="s">
        <v>71</v>
      </c>
      <c r="AY256" s="277" t="s">
        <v>146</v>
      </c>
    </row>
    <row r="257" s="13" customFormat="1">
      <c r="A257" s="13"/>
      <c r="B257" s="235"/>
      <c r="C257" s="236"/>
      <c r="D257" s="228" t="s">
        <v>160</v>
      </c>
      <c r="E257" s="237" t="s">
        <v>19</v>
      </c>
      <c r="F257" s="238" t="s">
        <v>1718</v>
      </c>
      <c r="G257" s="236"/>
      <c r="H257" s="239">
        <v>74.200000000000003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160</v>
      </c>
      <c r="AU257" s="245" t="s">
        <v>80</v>
      </c>
      <c r="AV257" s="13" t="s">
        <v>80</v>
      </c>
      <c r="AW257" s="13" t="s">
        <v>33</v>
      </c>
      <c r="AX257" s="13" t="s">
        <v>71</v>
      </c>
      <c r="AY257" s="245" t="s">
        <v>146</v>
      </c>
    </row>
    <row r="258" s="16" customFormat="1">
      <c r="A258" s="16"/>
      <c r="B258" s="285"/>
      <c r="C258" s="286"/>
      <c r="D258" s="228" t="s">
        <v>160</v>
      </c>
      <c r="E258" s="287" t="s">
        <v>19</v>
      </c>
      <c r="F258" s="288" t="s">
        <v>1716</v>
      </c>
      <c r="G258" s="286"/>
      <c r="H258" s="289">
        <v>74.200000000000003</v>
      </c>
      <c r="I258" s="290"/>
      <c r="J258" s="286"/>
      <c r="K258" s="286"/>
      <c r="L258" s="291"/>
      <c r="M258" s="292"/>
      <c r="N258" s="293"/>
      <c r="O258" s="293"/>
      <c r="P258" s="293"/>
      <c r="Q258" s="293"/>
      <c r="R258" s="293"/>
      <c r="S258" s="293"/>
      <c r="T258" s="294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95" t="s">
        <v>160</v>
      </c>
      <c r="AU258" s="295" t="s">
        <v>80</v>
      </c>
      <c r="AV258" s="16" t="s">
        <v>169</v>
      </c>
      <c r="AW258" s="16" t="s">
        <v>33</v>
      </c>
      <c r="AX258" s="16" t="s">
        <v>71</v>
      </c>
      <c r="AY258" s="295" t="s">
        <v>146</v>
      </c>
    </row>
    <row r="259" s="14" customFormat="1">
      <c r="A259" s="14"/>
      <c r="B259" s="246"/>
      <c r="C259" s="247"/>
      <c r="D259" s="228" t="s">
        <v>160</v>
      </c>
      <c r="E259" s="248" t="s">
        <v>19</v>
      </c>
      <c r="F259" s="249" t="s">
        <v>163</v>
      </c>
      <c r="G259" s="247"/>
      <c r="H259" s="250">
        <v>100.947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160</v>
      </c>
      <c r="AU259" s="256" t="s">
        <v>80</v>
      </c>
      <c r="AV259" s="14" t="s">
        <v>154</v>
      </c>
      <c r="AW259" s="14" t="s">
        <v>33</v>
      </c>
      <c r="AX259" s="14" t="s">
        <v>78</v>
      </c>
      <c r="AY259" s="256" t="s">
        <v>146</v>
      </c>
    </row>
    <row r="260" s="2" customFormat="1" ht="24.15" customHeight="1">
      <c r="A260" s="41"/>
      <c r="B260" s="42"/>
      <c r="C260" s="215" t="s">
        <v>369</v>
      </c>
      <c r="D260" s="215" t="s">
        <v>149</v>
      </c>
      <c r="E260" s="216" t="s">
        <v>1719</v>
      </c>
      <c r="F260" s="217" t="s">
        <v>1720</v>
      </c>
      <c r="G260" s="218" t="s">
        <v>152</v>
      </c>
      <c r="H260" s="219">
        <v>100.947</v>
      </c>
      <c r="I260" s="220"/>
      <c r="J260" s="221">
        <f>ROUND(I260*H260,2)</f>
        <v>0</v>
      </c>
      <c r="K260" s="217" t="s">
        <v>153</v>
      </c>
      <c r="L260" s="47"/>
      <c r="M260" s="222" t="s">
        <v>19</v>
      </c>
      <c r="N260" s="223" t="s">
        <v>42</v>
      </c>
      <c r="O260" s="87"/>
      <c r="P260" s="224">
        <f>O260*H260</f>
        <v>0</v>
      </c>
      <c r="Q260" s="224">
        <v>0.00011</v>
      </c>
      <c r="R260" s="224">
        <f>Q260*H260</f>
        <v>0.01110417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242</v>
      </c>
      <c r="AT260" s="226" t="s">
        <v>149</v>
      </c>
      <c r="AU260" s="226" t="s">
        <v>80</v>
      </c>
      <c r="AY260" s="20" t="s">
        <v>146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78</v>
      </c>
      <c r="BK260" s="227">
        <f>ROUND(I260*H260,2)</f>
        <v>0</v>
      </c>
      <c r="BL260" s="20" t="s">
        <v>242</v>
      </c>
      <c r="BM260" s="226" t="s">
        <v>1721</v>
      </c>
    </row>
    <row r="261" s="2" customFormat="1">
      <c r="A261" s="41"/>
      <c r="B261" s="42"/>
      <c r="C261" s="43"/>
      <c r="D261" s="228" t="s">
        <v>156</v>
      </c>
      <c r="E261" s="43"/>
      <c r="F261" s="229" t="s">
        <v>1722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156</v>
      </c>
      <c r="AU261" s="20" t="s">
        <v>80</v>
      </c>
    </row>
    <row r="262" s="2" customFormat="1">
      <c r="A262" s="41"/>
      <c r="B262" s="42"/>
      <c r="C262" s="43"/>
      <c r="D262" s="233" t="s">
        <v>158</v>
      </c>
      <c r="E262" s="43"/>
      <c r="F262" s="234" t="s">
        <v>1723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158</v>
      </c>
      <c r="AU262" s="20" t="s">
        <v>80</v>
      </c>
    </row>
    <row r="263" s="15" customFormat="1">
      <c r="A263" s="15"/>
      <c r="B263" s="268"/>
      <c r="C263" s="269"/>
      <c r="D263" s="228" t="s">
        <v>160</v>
      </c>
      <c r="E263" s="270" t="s">
        <v>19</v>
      </c>
      <c r="F263" s="271" t="s">
        <v>1712</v>
      </c>
      <c r="G263" s="269"/>
      <c r="H263" s="270" t="s">
        <v>19</v>
      </c>
      <c r="I263" s="272"/>
      <c r="J263" s="269"/>
      <c r="K263" s="269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160</v>
      </c>
      <c r="AU263" s="277" t="s">
        <v>80</v>
      </c>
      <c r="AV263" s="15" t="s">
        <v>78</v>
      </c>
      <c r="AW263" s="15" t="s">
        <v>33</v>
      </c>
      <c r="AX263" s="15" t="s">
        <v>71</v>
      </c>
      <c r="AY263" s="277" t="s">
        <v>146</v>
      </c>
    </row>
    <row r="264" s="13" customFormat="1">
      <c r="A264" s="13"/>
      <c r="B264" s="235"/>
      <c r="C264" s="236"/>
      <c r="D264" s="228" t="s">
        <v>160</v>
      </c>
      <c r="E264" s="237" t="s">
        <v>19</v>
      </c>
      <c r="F264" s="238" t="s">
        <v>1713</v>
      </c>
      <c r="G264" s="236"/>
      <c r="H264" s="239">
        <v>16.815999999999999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160</v>
      </c>
      <c r="AU264" s="245" t="s">
        <v>80</v>
      </c>
      <c r="AV264" s="13" t="s">
        <v>80</v>
      </c>
      <c r="AW264" s="13" t="s">
        <v>33</v>
      </c>
      <c r="AX264" s="13" t="s">
        <v>71</v>
      </c>
      <c r="AY264" s="245" t="s">
        <v>146</v>
      </c>
    </row>
    <row r="265" s="13" customFormat="1">
      <c r="A265" s="13"/>
      <c r="B265" s="235"/>
      <c r="C265" s="236"/>
      <c r="D265" s="228" t="s">
        <v>160</v>
      </c>
      <c r="E265" s="237" t="s">
        <v>19</v>
      </c>
      <c r="F265" s="238" t="s">
        <v>1714</v>
      </c>
      <c r="G265" s="236"/>
      <c r="H265" s="239">
        <v>4.8789999999999996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160</v>
      </c>
      <c r="AU265" s="245" t="s">
        <v>80</v>
      </c>
      <c r="AV265" s="13" t="s">
        <v>80</v>
      </c>
      <c r="AW265" s="13" t="s">
        <v>33</v>
      </c>
      <c r="AX265" s="13" t="s">
        <v>71</v>
      </c>
      <c r="AY265" s="245" t="s">
        <v>146</v>
      </c>
    </row>
    <row r="266" s="13" customFormat="1">
      <c r="A266" s="13"/>
      <c r="B266" s="235"/>
      <c r="C266" s="236"/>
      <c r="D266" s="228" t="s">
        <v>160</v>
      </c>
      <c r="E266" s="237" t="s">
        <v>19</v>
      </c>
      <c r="F266" s="238" t="s">
        <v>1715</v>
      </c>
      <c r="G266" s="236"/>
      <c r="H266" s="239">
        <v>5.0519999999999996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160</v>
      </c>
      <c r="AU266" s="245" t="s">
        <v>80</v>
      </c>
      <c r="AV266" s="13" t="s">
        <v>80</v>
      </c>
      <c r="AW266" s="13" t="s">
        <v>33</v>
      </c>
      <c r="AX266" s="13" t="s">
        <v>71</v>
      </c>
      <c r="AY266" s="245" t="s">
        <v>146</v>
      </c>
    </row>
    <row r="267" s="16" customFormat="1">
      <c r="A267" s="16"/>
      <c r="B267" s="285"/>
      <c r="C267" s="286"/>
      <c r="D267" s="228" t="s">
        <v>160</v>
      </c>
      <c r="E267" s="287" t="s">
        <v>19</v>
      </c>
      <c r="F267" s="288" t="s">
        <v>1716</v>
      </c>
      <c r="G267" s="286"/>
      <c r="H267" s="289">
        <v>26.747</v>
      </c>
      <c r="I267" s="290"/>
      <c r="J267" s="286"/>
      <c r="K267" s="286"/>
      <c r="L267" s="291"/>
      <c r="M267" s="292"/>
      <c r="N267" s="293"/>
      <c r="O267" s="293"/>
      <c r="P267" s="293"/>
      <c r="Q267" s="293"/>
      <c r="R267" s="293"/>
      <c r="S267" s="293"/>
      <c r="T267" s="29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5" t="s">
        <v>160</v>
      </c>
      <c r="AU267" s="295" t="s">
        <v>80</v>
      </c>
      <c r="AV267" s="16" t="s">
        <v>169</v>
      </c>
      <c r="AW267" s="16" t="s">
        <v>33</v>
      </c>
      <c r="AX267" s="16" t="s">
        <v>71</v>
      </c>
      <c r="AY267" s="295" t="s">
        <v>146</v>
      </c>
    </row>
    <row r="268" s="15" customFormat="1">
      <c r="A268" s="15"/>
      <c r="B268" s="268"/>
      <c r="C268" s="269"/>
      <c r="D268" s="228" t="s">
        <v>160</v>
      </c>
      <c r="E268" s="270" t="s">
        <v>19</v>
      </c>
      <c r="F268" s="271" t="s">
        <v>1717</v>
      </c>
      <c r="G268" s="269"/>
      <c r="H268" s="270" t="s">
        <v>19</v>
      </c>
      <c r="I268" s="272"/>
      <c r="J268" s="269"/>
      <c r="K268" s="269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160</v>
      </c>
      <c r="AU268" s="277" t="s">
        <v>80</v>
      </c>
      <c r="AV268" s="15" t="s">
        <v>78</v>
      </c>
      <c r="AW268" s="15" t="s">
        <v>33</v>
      </c>
      <c r="AX268" s="15" t="s">
        <v>71</v>
      </c>
      <c r="AY268" s="277" t="s">
        <v>146</v>
      </c>
    </row>
    <row r="269" s="13" customFormat="1">
      <c r="A269" s="13"/>
      <c r="B269" s="235"/>
      <c r="C269" s="236"/>
      <c r="D269" s="228" t="s">
        <v>160</v>
      </c>
      <c r="E269" s="237" t="s">
        <v>19</v>
      </c>
      <c r="F269" s="238" t="s">
        <v>1718</v>
      </c>
      <c r="G269" s="236"/>
      <c r="H269" s="239">
        <v>74.200000000000003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160</v>
      </c>
      <c r="AU269" s="245" t="s">
        <v>80</v>
      </c>
      <c r="AV269" s="13" t="s">
        <v>80</v>
      </c>
      <c r="AW269" s="13" t="s">
        <v>33</v>
      </c>
      <c r="AX269" s="13" t="s">
        <v>71</v>
      </c>
      <c r="AY269" s="245" t="s">
        <v>146</v>
      </c>
    </row>
    <row r="270" s="16" customFormat="1">
      <c r="A270" s="16"/>
      <c r="B270" s="285"/>
      <c r="C270" s="286"/>
      <c r="D270" s="228" t="s">
        <v>160</v>
      </c>
      <c r="E270" s="287" t="s">
        <v>19</v>
      </c>
      <c r="F270" s="288" t="s">
        <v>1716</v>
      </c>
      <c r="G270" s="286"/>
      <c r="H270" s="289">
        <v>74.200000000000003</v>
      </c>
      <c r="I270" s="290"/>
      <c r="J270" s="286"/>
      <c r="K270" s="286"/>
      <c r="L270" s="291"/>
      <c r="M270" s="292"/>
      <c r="N270" s="293"/>
      <c r="O270" s="293"/>
      <c r="P270" s="293"/>
      <c r="Q270" s="293"/>
      <c r="R270" s="293"/>
      <c r="S270" s="293"/>
      <c r="T270" s="294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95" t="s">
        <v>160</v>
      </c>
      <c r="AU270" s="295" t="s">
        <v>80</v>
      </c>
      <c r="AV270" s="16" t="s">
        <v>169</v>
      </c>
      <c r="AW270" s="16" t="s">
        <v>33</v>
      </c>
      <c r="AX270" s="16" t="s">
        <v>71</v>
      </c>
      <c r="AY270" s="295" t="s">
        <v>146</v>
      </c>
    </row>
    <row r="271" s="14" customFormat="1">
      <c r="A271" s="14"/>
      <c r="B271" s="246"/>
      <c r="C271" s="247"/>
      <c r="D271" s="228" t="s">
        <v>160</v>
      </c>
      <c r="E271" s="248" t="s">
        <v>19</v>
      </c>
      <c r="F271" s="249" t="s">
        <v>163</v>
      </c>
      <c r="G271" s="247"/>
      <c r="H271" s="250">
        <v>100.947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160</v>
      </c>
      <c r="AU271" s="256" t="s">
        <v>80</v>
      </c>
      <c r="AV271" s="14" t="s">
        <v>154</v>
      </c>
      <c r="AW271" s="14" t="s">
        <v>33</v>
      </c>
      <c r="AX271" s="14" t="s">
        <v>78</v>
      </c>
      <c r="AY271" s="256" t="s">
        <v>146</v>
      </c>
    </row>
    <row r="272" s="2" customFormat="1" ht="24.15" customHeight="1">
      <c r="A272" s="41"/>
      <c r="B272" s="42"/>
      <c r="C272" s="215" t="s">
        <v>376</v>
      </c>
      <c r="D272" s="215" t="s">
        <v>149</v>
      </c>
      <c r="E272" s="216" t="s">
        <v>1724</v>
      </c>
      <c r="F272" s="217" t="s">
        <v>1725</v>
      </c>
      <c r="G272" s="218" t="s">
        <v>152</v>
      </c>
      <c r="H272" s="219">
        <v>100.947</v>
      </c>
      <c r="I272" s="220"/>
      <c r="J272" s="221">
        <f>ROUND(I272*H272,2)</f>
        <v>0</v>
      </c>
      <c r="K272" s="217" t="s">
        <v>153</v>
      </c>
      <c r="L272" s="47"/>
      <c r="M272" s="222" t="s">
        <v>19</v>
      </c>
      <c r="N272" s="223" t="s">
        <v>42</v>
      </c>
      <c r="O272" s="87"/>
      <c r="P272" s="224">
        <f>O272*H272</f>
        <v>0</v>
      </c>
      <c r="Q272" s="224">
        <v>0.00013999999999999999</v>
      </c>
      <c r="R272" s="224">
        <f>Q272*H272</f>
        <v>0.014132579999999999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242</v>
      </c>
      <c r="AT272" s="226" t="s">
        <v>149</v>
      </c>
      <c r="AU272" s="226" t="s">
        <v>80</v>
      </c>
      <c r="AY272" s="20" t="s">
        <v>146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78</v>
      </c>
      <c r="BK272" s="227">
        <f>ROUND(I272*H272,2)</f>
        <v>0</v>
      </c>
      <c r="BL272" s="20" t="s">
        <v>242</v>
      </c>
      <c r="BM272" s="226" t="s">
        <v>1726</v>
      </c>
    </row>
    <row r="273" s="2" customFormat="1">
      <c r="A273" s="41"/>
      <c r="B273" s="42"/>
      <c r="C273" s="43"/>
      <c r="D273" s="228" t="s">
        <v>156</v>
      </c>
      <c r="E273" s="43"/>
      <c r="F273" s="229" t="s">
        <v>1727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156</v>
      </c>
      <c r="AU273" s="20" t="s">
        <v>80</v>
      </c>
    </row>
    <row r="274" s="2" customFormat="1">
      <c r="A274" s="41"/>
      <c r="B274" s="42"/>
      <c r="C274" s="43"/>
      <c r="D274" s="233" t="s">
        <v>158</v>
      </c>
      <c r="E274" s="43"/>
      <c r="F274" s="234" t="s">
        <v>1728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158</v>
      </c>
      <c r="AU274" s="20" t="s">
        <v>80</v>
      </c>
    </row>
    <row r="275" s="15" customFormat="1">
      <c r="A275" s="15"/>
      <c r="B275" s="268"/>
      <c r="C275" s="269"/>
      <c r="D275" s="228" t="s">
        <v>160</v>
      </c>
      <c r="E275" s="270" t="s">
        <v>19</v>
      </c>
      <c r="F275" s="271" t="s">
        <v>1712</v>
      </c>
      <c r="G275" s="269"/>
      <c r="H275" s="270" t="s">
        <v>19</v>
      </c>
      <c r="I275" s="272"/>
      <c r="J275" s="269"/>
      <c r="K275" s="269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160</v>
      </c>
      <c r="AU275" s="277" t="s">
        <v>80</v>
      </c>
      <c r="AV275" s="15" t="s">
        <v>78</v>
      </c>
      <c r="AW275" s="15" t="s">
        <v>33</v>
      </c>
      <c r="AX275" s="15" t="s">
        <v>71</v>
      </c>
      <c r="AY275" s="277" t="s">
        <v>146</v>
      </c>
    </row>
    <row r="276" s="13" customFormat="1">
      <c r="A276" s="13"/>
      <c r="B276" s="235"/>
      <c r="C276" s="236"/>
      <c r="D276" s="228" t="s">
        <v>160</v>
      </c>
      <c r="E276" s="237" t="s">
        <v>19</v>
      </c>
      <c r="F276" s="238" t="s">
        <v>1713</v>
      </c>
      <c r="G276" s="236"/>
      <c r="H276" s="239">
        <v>16.815999999999999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160</v>
      </c>
      <c r="AU276" s="245" t="s">
        <v>80</v>
      </c>
      <c r="AV276" s="13" t="s">
        <v>80</v>
      </c>
      <c r="AW276" s="13" t="s">
        <v>33</v>
      </c>
      <c r="AX276" s="13" t="s">
        <v>71</v>
      </c>
      <c r="AY276" s="245" t="s">
        <v>146</v>
      </c>
    </row>
    <row r="277" s="13" customFormat="1">
      <c r="A277" s="13"/>
      <c r="B277" s="235"/>
      <c r="C277" s="236"/>
      <c r="D277" s="228" t="s">
        <v>160</v>
      </c>
      <c r="E277" s="237" t="s">
        <v>19</v>
      </c>
      <c r="F277" s="238" t="s">
        <v>1714</v>
      </c>
      <c r="G277" s="236"/>
      <c r="H277" s="239">
        <v>4.8789999999999996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160</v>
      </c>
      <c r="AU277" s="245" t="s">
        <v>80</v>
      </c>
      <c r="AV277" s="13" t="s">
        <v>80</v>
      </c>
      <c r="AW277" s="13" t="s">
        <v>33</v>
      </c>
      <c r="AX277" s="13" t="s">
        <v>71</v>
      </c>
      <c r="AY277" s="245" t="s">
        <v>146</v>
      </c>
    </row>
    <row r="278" s="13" customFormat="1">
      <c r="A278" s="13"/>
      <c r="B278" s="235"/>
      <c r="C278" s="236"/>
      <c r="D278" s="228" t="s">
        <v>160</v>
      </c>
      <c r="E278" s="237" t="s">
        <v>19</v>
      </c>
      <c r="F278" s="238" t="s">
        <v>1715</v>
      </c>
      <c r="G278" s="236"/>
      <c r="H278" s="239">
        <v>5.0519999999999996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160</v>
      </c>
      <c r="AU278" s="245" t="s">
        <v>80</v>
      </c>
      <c r="AV278" s="13" t="s">
        <v>80</v>
      </c>
      <c r="AW278" s="13" t="s">
        <v>33</v>
      </c>
      <c r="AX278" s="13" t="s">
        <v>71</v>
      </c>
      <c r="AY278" s="245" t="s">
        <v>146</v>
      </c>
    </row>
    <row r="279" s="16" customFormat="1">
      <c r="A279" s="16"/>
      <c r="B279" s="285"/>
      <c r="C279" s="286"/>
      <c r="D279" s="228" t="s">
        <v>160</v>
      </c>
      <c r="E279" s="287" t="s">
        <v>19</v>
      </c>
      <c r="F279" s="288" t="s">
        <v>1716</v>
      </c>
      <c r="G279" s="286"/>
      <c r="H279" s="289">
        <v>26.747</v>
      </c>
      <c r="I279" s="290"/>
      <c r="J279" s="286"/>
      <c r="K279" s="286"/>
      <c r="L279" s="291"/>
      <c r="M279" s="292"/>
      <c r="N279" s="293"/>
      <c r="O279" s="293"/>
      <c r="P279" s="293"/>
      <c r="Q279" s="293"/>
      <c r="R279" s="293"/>
      <c r="S279" s="293"/>
      <c r="T279" s="294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95" t="s">
        <v>160</v>
      </c>
      <c r="AU279" s="295" t="s">
        <v>80</v>
      </c>
      <c r="AV279" s="16" t="s">
        <v>169</v>
      </c>
      <c r="AW279" s="16" t="s">
        <v>33</v>
      </c>
      <c r="AX279" s="16" t="s">
        <v>71</v>
      </c>
      <c r="AY279" s="295" t="s">
        <v>146</v>
      </c>
    </row>
    <row r="280" s="15" customFormat="1">
      <c r="A280" s="15"/>
      <c r="B280" s="268"/>
      <c r="C280" s="269"/>
      <c r="D280" s="228" t="s">
        <v>160</v>
      </c>
      <c r="E280" s="270" t="s">
        <v>19</v>
      </c>
      <c r="F280" s="271" t="s">
        <v>1717</v>
      </c>
      <c r="G280" s="269"/>
      <c r="H280" s="270" t="s">
        <v>19</v>
      </c>
      <c r="I280" s="272"/>
      <c r="J280" s="269"/>
      <c r="K280" s="269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160</v>
      </c>
      <c r="AU280" s="277" t="s">
        <v>80</v>
      </c>
      <c r="AV280" s="15" t="s">
        <v>78</v>
      </c>
      <c r="AW280" s="15" t="s">
        <v>33</v>
      </c>
      <c r="AX280" s="15" t="s">
        <v>71</v>
      </c>
      <c r="AY280" s="277" t="s">
        <v>146</v>
      </c>
    </row>
    <row r="281" s="13" customFormat="1">
      <c r="A281" s="13"/>
      <c r="B281" s="235"/>
      <c r="C281" s="236"/>
      <c r="D281" s="228" t="s">
        <v>160</v>
      </c>
      <c r="E281" s="237" t="s">
        <v>19</v>
      </c>
      <c r="F281" s="238" t="s">
        <v>1718</v>
      </c>
      <c r="G281" s="236"/>
      <c r="H281" s="239">
        <v>74.200000000000003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160</v>
      </c>
      <c r="AU281" s="245" t="s">
        <v>80</v>
      </c>
      <c r="AV281" s="13" t="s">
        <v>80</v>
      </c>
      <c r="AW281" s="13" t="s">
        <v>33</v>
      </c>
      <c r="AX281" s="13" t="s">
        <v>71</v>
      </c>
      <c r="AY281" s="245" t="s">
        <v>146</v>
      </c>
    </row>
    <row r="282" s="16" customFormat="1">
      <c r="A282" s="16"/>
      <c r="B282" s="285"/>
      <c r="C282" s="286"/>
      <c r="D282" s="228" t="s">
        <v>160</v>
      </c>
      <c r="E282" s="287" t="s">
        <v>19</v>
      </c>
      <c r="F282" s="288" t="s">
        <v>1716</v>
      </c>
      <c r="G282" s="286"/>
      <c r="H282" s="289">
        <v>74.200000000000003</v>
      </c>
      <c r="I282" s="290"/>
      <c r="J282" s="286"/>
      <c r="K282" s="286"/>
      <c r="L282" s="291"/>
      <c r="M282" s="292"/>
      <c r="N282" s="293"/>
      <c r="O282" s="293"/>
      <c r="P282" s="293"/>
      <c r="Q282" s="293"/>
      <c r="R282" s="293"/>
      <c r="S282" s="293"/>
      <c r="T282" s="294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5" t="s">
        <v>160</v>
      </c>
      <c r="AU282" s="295" t="s">
        <v>80</v>
      </c>
      <c r="AV282" s="16" t="s">
        <v>169</v>
      </c>
      <c r="AW282" s="16" t="s">
        <v>33</v>
      </c>
      <c r="AX282" s="16" t="s">
        <v>71</v>
      </c>
      <c r="AY282" s="295" t="s">
        <v>146</v>
      </c>
    </row>
    <row r="283" s="14" customFormat="1">
      <c r="A283" s="14"/>
      <c r="B283" s="246"/>
      <c r="C283" s="247"/>
      <c r="D283" s="228" t="s">
        <v>160</v>
      </c>
      <c r="E283" s="248" t="s">
        <v>19</v>
      </c>
      <c r="F283" s="249" t="s">
        <v>163</v>
      </c>
      <c r="G283" s="247"/>
      <c r="H283" s="250">
        <v>100.947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160</v>
      </c>
      <c r="AU283" s="256" t="s">
        <v>80</v>
      </c>
      <c r="AV283" s="14" t="s">
        <v>154</v>
      </c>
      <c r="AW283" s="14" t="s">
        <v>33</v>
      </c>
      <c r="AX283" s="14" t="s">
        <v>78</v>
      </c>
      <c r="AY283" s="256" t="s">
        <v>146</v>
      </c>
    </row>
    <row r="284" s="2" customFormat="1" ht="24.15" customHeight="1">
      <c r="A284" s="41"/>
      <c r="B284" s="42"/>
      <c r="C284" s="215" t="s">
        <v>382</v>
      </c>
      <c r="D284" s="215" t="s">
        <v>149</v>
      </c>
      <c r="E284" s="216" t="s">
        <v>1729</v>
      </c>
      <c r="F284" s="217" t="s">
        <v>1730</v>
      </c>
      <c r="G284" s="218" t="s">
        <v>152</v>
      </c>
      <c r="H284" s="219">
        <v>100.947</v>
      </c>
      <c r="I284" s="220"/>
      <c r="J284" s="221">
        <f>ROUND(I284*H284,2)</f>
        <v>0</v>
      </c>
      <c r="K284" s="217" t="s">
        <v>153</v>
      </c>
      <c r="L284" s="47"/>
      <c r="M284" s="222" t="s">
        <v>19</v>
      </c>
      <c r="N284" s="223" t="s">
        <v>42</v>
      </c>
      <c r="O284" s="87"/>
      <c r="P284" s="224">
        <f>O284*H284</f>
        <v>0</v>
      </c>
      <c r="Q284" s="224">
        <v>0.00025000000000000001</v>
      </c>
      <c r="R284" s="224">
        <f>Q284*H284</f>
        <v>0.025236750000000002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242</v>
      </c>
      <c r="AT284" s="226" t="s">
        <v>149</v>
      </c>
      <c r="AU284" s="226" t="s">
        <v>80</v>
      </c>
      <c r="AY284" s="20" t="s">
        <v>146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78</v>
      </c>
      <c r="BK284" s="227">
        <f>ROUND(I284*H284,2)</f>
        <v>0</v>
      </c>
      <c r="BL284" s="20" t="s">
        <v>242</v>
      </c>
      <c r="BM284" s="226" t="s">
        <v>1731</v>
      </c>
    </row>
    <row r="285" s="2" customFormat="1">
      <c r="A285" s="41"/>
      <c r="B285" s="42"/>
      <c r="C285" s="43"/>
      <c r="D285" s="228" t="s">
        <v>156</v>
      </c>
      <c r="E285" s="43"/>
      <c r="F285" s="229" t="s">
        <v>1732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156</v>
      </c>
      <c r="AU285" s="20" t="s">
        <v>80</v>
      </c>
    </row>
    <row r="286" s="2" customFormat="1">
      <c r="A286" s="41"/>
      <c r="B286" s="42"/>
      <c r="C286" s="43"/>
      <c r="D286" s="233" t="s">
        <v>158</v>
      </c>
      <c r="E286" s="43"/>
      <c r="F286" s="234" t="s">
        <v>1733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158</v>
      </c>
      <c r="AU286" s="20" t="s">
        <v>80</v>
      </c>
    </row>
    <row r="287" s="15" customFormat="1">
      <c r="A287" s="15"/>
      <c r="B287" s="268"/>
      <c r="C287" s="269"/>
      <c r="D287" s="228" t="s">
        <v>160</v>
      </c>
      <c r="E287" s="270" t="s">
        <v>19</v>
      </c>
      <c r="F287" s="271" t="s">
        <v>1712</v>
      </c>
      <c r="G287" s="269"/>
      <c r="H287" s="270" t="s">
        <v>19</v>
      </c>
      <c r="I287" s="272"/>
      <c r="J287" s="269"/>
      <c r="K287" s="269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160</v>
      </c>
      <c r="AU287" s="277" t="s">
        <v>80</v>
      </c>
      <c r="AV287" s="15" t="s">
        <v>78</v>
      </c>
      <c r="AW287" s="15" t="s">
        <v>33</v>
      </c>
      <c r="AX287" s="15" t="s">
        <v>71</v>
      </c>
      <c r="AY287" s="277" t="s">
        <v>146</v>
      </c>
    </row>
    <row r="288" s="13" customFormat="1">
      <c r="A288" s="13"/>
      <c r="B288" s="235"/>
      <c r="C288" s="236"/>
      <c r="D288" s="228" t="s">
        <v>160</v>
      </c>
      <c r="E288" s="237" t="s">
        <v>19</v>
      </c>
      <c r="F288" s="238" t="s">
        <v>1713</v>
      </c>
      <c r="G288" s="236"/>
      <c r="H288" s="239">
        <v>16.815999999999999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160</v>
      </c>
      <c r="AU288" s="245" t="s">
        <v>80</v>
      </c>
      <c r="AV288" s="13" t="s">
        <v>80</v>
      </c>
      <c r="AW288" s="13" t="s">
        <v>33</v>
      </c>
      <c r="AX288" s="13" t="s">
        <v>71</v>
      </c>
      <c r="AY288" s="245" t="s">
        <v>146</v>
      </c>
    </row>
    <row r="289" s="13" customFormat="1">
      <c r="A289" s="13"/>
      <c r="B289" s="235"/>
      <c r="C289" s="236"/>
      <c r="D289" s="228" t="s">
        <v>160</v>
      </c>
      <c r="E289" s="237" t="s">
        <v>19</v>
      </c>
      <c r="F289" s="238" t="s">
        <v>1714</v>
      </c>
      <c r="G289" s="236"/>
      <c r="H289" s="239">
        <v>4.8789999999999996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160</v>
      </c>
      <c r="AU289" s="245" t="s">
        <v>80</v>
      </c>
      <c r="AV289" s="13" t="s">
        <v>80</v>
      </c>
      <c r="AW289" s="13" t="s">
        <v>33</v>
      </c>
      <c r="AX289" s="13" t="s">
        <v>71</v>
      </c>
      <c r="AY289" s="245" t="s">
        <v>146</v>
      </c>
    </row>
    <row r="290" s="13" customFormat="1">
      <c r="A290" s="13"/>
      <c r="B290" s="235"/>
      <c r="C290" s="236"/>
      <c r="D290" s="228" t="s">
        <v>160</v>
      </c>
      <c r="E290" s="237" t="s">
        <v>19</v>
      </c>
      <c r="F290" s="238" t="s">
        <v>1715</v>
      </c>
      <c r="G290" s="236"/>
      <c r="H290" s="239">
        <v>5.0519999999999996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160</v>
      </c>
      <c r="AU290" s="245" t="s">
        <v>80</v>
      </c>
      <c r="AV290" s="13" t="s">
        <v>80</v>
      </c>
      <c r="AW290" s="13" t="s">
        <v>33</v>
      </c>
      <c r="AX290" s="13" t="s">
        <v>71</v>
      </c>
      <c r="AY290" s="245" t="s">
        <v>146</v>
      </c>
    </row>
    <row r="291" s="16" customFormat="1">
      <c r="A291" s="16"/>
      <c r="B291" s="285"/>
      <c r="C291" s="286"/>
      <c r="D291" s="228" t="s">
        <v>160</v>
      </c>
      <c r="E291" s="287" t="s">
        <v>19</v>
      </c>
      <c r="F291" s="288" t="s">
        <v>1716</v>
      </c>
      <c r="G291" s="286"/>
      <c r="H291" s="289">
        <v>26.747</v>
      </c>
      <c r="I291" s="290"/>
      <c r="J291" s="286"/>
      <c r="K291" s="286"/>
      <c r="L291" s="291"/>
      <c r="M291" s="292"/>
      <c r="N291" s="293"/>
      <c r="O291" s="293"/>
      <c r="P291" s="293"/>
      <c r="Q291" s="293"/>
      <c r="R291" s="293"/>
      <c r="S291" s="293"/>
      <c r="T291" s="29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5" t="s">
        <v>160</v>
      </c>
      <c r="AU291" s="295" t="s">
        <v>80</v>
      </c>
      <c r="AV291" s="16" t="s">
        <v>169</v>
      </c>
      <c r="AW291" s="16" t="s">
        <v>33</v>
      </c>
      <c r="AX291" s="16" t="s">
        <v>71</v>
      </c>
      <c r="AY291" s="295" t="s">
        <v>146</v>
      </c>
    </row>
    <row r="292" s="15" customFormat="1">
      <c r="A292" s="15"/>
      <c r="B292" s="268"/>
      <c r="C292" s="269"/>
      <c r="D292" s="228" t="s">
        <v>160</v>
      </c>
      <c r="E292" s="270" t="s">
        <v>19</v>
      </c>
      <c r="F292" s="271" t="s">
        <v>1717</v>
      </c>
      <c r="G292" s="269"/>
      <c r="H292" s="270" t="s">
        <v>19</v>
      </c>
      <c r="I292" s="272"/>
      <c r="J292" s="269"/>
      <c r="K292" s="269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160</v>
      </c>
      <c r="AU292" s="277" t="s">
        <v>80</v>
      </c>
      <c r="AV292" s="15" t="s">
        <v>78</v>
      </c>
      <c r="AW292" s="15" t="s">
        <v>33</v>
      </c>
      <c r="AX292" s="15" t="s">
        <v>71</v>
      </c>
      <c r="AY292" s="277" t="s">
        <v>146</v>
      </c>
    </row>
    <row r="293" s="13" customFormat="1">
      <c r="A293" s="13"/>
      <c r="B293" s="235"/>
      <c r="C293" s="236"/>
      <c r="D293" s="228" t="s">
        <v>160</v>
      </c>
      <c r="E293" s="237" t="s">
        <v>19</v>
      </c>
      <c r="F293" s="238" t="s">
        <v>1718</v>
      </c>
      <c r="G293" s="236"/>
      <c r="H293" s="239">
        <v>74.200000000000003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160</v>
      </c>
      <c r="AU293" s="245" t="s">
        <v>80</v>
      </c>
      <c r="AV293" s="13" t="s">
        <v>80</v>
      </c>
      <c r="AW293" s="13" t="s">
        <v>33</v>
      </c>
      <c r="AX293" s="13" t="s">
        <v>71</v>
      </c>
      <c r="AY293" s="245" t="s">
        <v>146</v>
      </c>
    </row>
    <row r="294" s="16" customFormat="1">
      <c r="A294" s="16"/>
      <c r="B294" s="285"/>
      <c r="C294" s="286"/>
      <c r="D294" s="228" t="s">
        <v>160</v>
      </c>
      <c r="E294" s="287" t="s">
        <v>19</v>
      </c>
      <c r="F294" s="288" t="s">
        <v>1716</v>
      </c>
      <c r="G294" s="286"/>
      <c r="H294" s="289">
        <v>74.200000000000003</v>
      </c>
      <c r="I294" s="290"/>
      <c r="J294" s="286"/>
      <c r="K294" s="286"/>
      <c r="L294" s="291"/>
      <c r="M294" s="292"/>
      <c r="N294" s="293"/>
      <c r="O294" s="293"/>
      <c r="P294" s="293"/>
      <c r="Q294" s="293"/>
      <c r="R294" s="293"/>
      <c r="S294" s="293"/>
      <c r="T294" s="29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95" t="s">
        <v>160</v>
      </c>
      <c r="AU294" s="295" t="s">
        <v>80</v>
      </c>
      <c r="AV294" s="16" t="s">
        <v>169</v>
      </c>
      <c r="AW294" s="16" t="s">
        <v>33</v>
      </c>
      <c r="AX294" s="16" t="s">
        <v>71</v>
      </c>
      <c r="AY294" s="295" t="s">
        <v>146</v>
      </c>
    </row>
    <row r="295" s="14" customFormat="1">
      <c r="A295" s="14"/>
      <c r="B295" s="246"/>
      <c r="C295" s="247"/>
      <c r="D295" s="228" t="s">
        <v>160</v>
      </c>
      <c r="E295" s="248" t="s">
        <v>19</v>
      </c>
      <c r="F295" s="249" t="s">
        <v>163</v>
      </c>
      <c r="G295" s="247"/>
      <c r="H295" s="250">
        <v>100.947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160</v>
      </c>
      <c r="AU295" s="256" t="s">
        <v>80</v>
      </c>
      <c r="AV295" s="14" t="s">
        <v>154</v>
      </c>
      <c r="AW295" s="14" t="s">
        <v>33</v>
      </c>
      <c r="AX295" s="14" t="s">
        <v>78</v>
      </c>
      <c r="AY295" s="256" t="s">
        <v>146</v>
      </c>
    </row>
    <row r="296" s="2" customFormat="1" ht="21.75" customHeight="1">
      <c r="A296" s="41"/>
      <c r="B296" s="42"/>
      <c r="C296" s="215" t="s">
        <v>389</v>
      </c>
      <c r="D296" s="215" t="s">
        <v>149</v>
      </c>
      <c r="E296" s="216" t="s">
        <v>1734</v>
      </c>
      <c r="F296" s="217" t="s">
        <v>1735</v>
      </c>
      <c r="G296" s="218" t="s">
        <v>152</v>
      </c>
      <c r="H296" s="219">
        <v>178.553</v>
      </c>
      <c r="I296" s="220"/>
      <c r="J296" s="221">
        <f>ROUND(I296*H296,2)</f>
        <v>0</v>
      </c>
      <c r="K296" s="217" t="s">
        <v>153</v>
      </c>
      <c r="L296" s="47"/>
      <c r="M296" s="222" t="s">
        <v>19</v>
      </c>
      <c r="N296" s="223" t="s">
        <v>42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242</v>
      </c>
      <c r="AT296" s="226" t="s">
        <v>149</v>
      </c>
      <c r="AU296" s="226" t="s">
        <v>80</v>
      </c>
      <c r="AY296" s="20" t="s">
        <v>146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78</v>
      </c>
      <c r="BK296" s="227">
        <f>ROUND(I296*H296,2)</f>
        <v>0</v>
      </c>
      <c r="BL296" s="20" t="s">
        <v>242</v>
      </c>
      <c r="BM296" s="226" t="s">
        <v>1736</v>
      </c>
    </row>
    <row r="297" s="2" customFormat="1">
      <c r="A297" s="41"/>
      <c r="B297" s="42"/>
      <c r="C297" s="43"/>
      <c r="D297" s="228" t="s">
        <v>156</v>
      </c>
      <c r="E297" s="43"/>
      <c r="F297" s="229" t="s">
        <v>1737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156</v>
      </c>
      <c r="AU297" s="20" t="s">
        <v>80</v>
      </c>
    </row>
    <row r="298" s="2" customFormat="1">
      <c r="A298" s="41"/>
      <c r="B298" s="42"/>
      <c r="C298" s="43"/>
      <c r="D298" s="233" t="s">
        <v>158</v>
      </c>
      <c r="E298" s="43"/>
      <c r="F298" s="234" t="s">
        <v>1738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158</v>
      </c>
      <c r="AU298" s="20" t="s">
        <v>80</v>
      </c>
    </row>
    <row r="299" s="13" customFormat="1">
      <c r="A299" s="13"/>
      <c r="B299" s="235"/>
      <c r="C299" s="236"/>
      <c r="D299" s="228" t="s">
        <v>160</v>
      </c>
      <c r="E299" s="237" t="s">
        <v>19</v>
      </c>
      <c r="F299" s="238" t="s">
        <v>1564</v>
      </c>
      <c r="G299" s="236"/>
      <c r="H299" s="239">
        <v>60.264000000000003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160</v>
      </c>
      <c r="AU299" s="245" t="s">
        <v>80</v>
      </c>
      <c r="AV299" s="13" t="s">
        <v>80</v>
      </c>
      <c r="AW299" s="13" t="s">
        <v>33</v>
      </c>
      <c r="AX299" s="13" t="s">
        <v>71</v>
      </c>
      <c r="AY299" s="245" t="s">
        <v>146</v>
      </c>
    </row>
    <row r="300" s="13" customFormat="1">
      <c r="A300" s="13"/>
      <c r="B300" s="235"/>
      <c r="C300" s="236"/>
      <c r="D300" s="228" t="s">
        <v>160</v>
      </c>
      <c r="E300" s="237" t="s">
        <v>19</v>
      </c>
      <c r="F300" s="238" t="s">
        <v>1565</v>
      </c>
      <c r="G300" s="236"/>
      <c r="H300" s="239">
        <v>49.994999999999997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160</v>
      </c>
      <c r="AU300" s="245" t="s">
        <v>80</v>
      </c>
      <c r="AV300" s="13" t="s">
        <v>80</v>
      </c>
      <c r="AW300" s="13" t="s">
        <v>33</v>
      </c>
      <c r="AX300" s="13" t="s">
        <v>71</v>
      </c>
      <c r="AY300" s="245" t="s">
        <v>146</v>
      </c>
    </row>
    <row r="301" s="13" customFormat="1">
      <c r="A301" s="13"/>
      <c r="B301" s="235"/>
      <c r="C301" s="236"/>
      <c r="D301" s="228" t="s">
        <v>160</v>
      </c>
      <c r="E301" s="237" t="s">
        <v>19</v>
      </c>
      <c r="F301" s="238" t="s">
        <v>1566</v>
      </c>
      <c r="G301" s="236"/>
      <c r="H301" s="239">
        <v>68.293999999999997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160</v>
      </c>
      <c r="AU301" s="245" t="s">
        <v>80</v>
      </c>
      <c r="AV301" s="13" t="s">
        <v>80</v>
      </c>
      <c r="AW301" s="13" t="s">
        <v>33</v>
      </c>
      <c r="AX301" s="13" t="s">
        <v>71</v>
      </c>
      <c r="AY301" s="245" t="s">
        <v>146</v>
      </c>
    </row>
    <row r="302" s="14" customFormat="1">
      <c r="A302" s="14"/>
      <c r="B302" s="246"/>
      <c r="C302" s="247"/>
      <c r="D302" s="228" t="s">
        <v>160</v>
      </c>
      <c r="E302" s="248" t="s">
        <v>19</v>
      </c>
      <c r="F302" s="249" t="s">
        <v>163</v>
      </c>
      <c r="G302" s="247"/>
      <c r="H302" s="250">
        <v>178.553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160</v>
      </c>
      <c r="AU302" s="256" t="s">
        <v>80</v>
      </c>
      <c r="AV302" s="14" t="s">
        <v>154</v>
      </c>
      <c r="AW302" s="14" t="s">
        <v>33</v>
      </c>
      <c r="AX302" s="14" t="s">
        <v>78</v>
      </c>
      <c r="AY302" s="256" t="s">
        <v>146</v>
      </c>
    </row>
    <row r="303" s="2" customFormat="1" ht="24.15" customHeight="1">
      <c r="A303" s="41"/>
      <c r="B303" s="42"/>
      <c r="C303" s="215" t="s">
        <v>395</v>
      </c>
      <c r="D303" s="215" t="s">
        <v>149</v>
      </c>
      <c r="E303" s="216" t="s">
        <v>1739</v>
      </c>
      <c r="F303" s="217" t="s">
        <v>1740</v>
      </c>
      <c r="G303" s="218" t="s">
        <v>152</v>
      </c>
      <c r="H303" s="219">
        <v>178.553</v>
      </c>
      <c r="I303" s="220"/>
      <c r="J303" s="221">
        <f>ROUND(I303*H303,2)</f>
        <v>0</v>
      </c>
      <c r="K303" s="217" t="s">
        <v>153</v>
      </c>
      <c r="L303" s="47"/>
      <c r="M303" s="222" t="s">
        <v>19</v>
      </c>
      <c r="N303" s="223" t="s">
        <v>42</v>
      </c>
      <c r="O303" s="87"/>
      <c r="P303" s="224">
        <f>O303*H303</f>
        <v>0</v>
      </c>
      <c r="Q303" s="224">
        <v>0.00013999999999999999</v>
      </c>
      <c r="R303" s="224">
        <f>Q303*H303</f>
        <v>0.024997419999999996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242</v>
      </c>
      <c r="AT303" s="226" t="s">
        <v>149</v>
      </c>
      <c r="AU303" s="226" t="s">
        <v>80</v>
      </c>
      <c r="AY303" s="20" t="s">
        <v>146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78</v>
      </c>
      <c r="BK303" s="227">
        <f>ROUND(I303*H303,2)</f>
        <v>0</v>
      </c>
      <c r="BL303" s="20" t="s">
        <v>242</v>
      </c>
      <c r="BM303" s="226" t="s">
        <v>1741</v>
      </c>
    </row>
    <row r="304" s="2" customFormat="1">
      <c r="A304" s="41"/>
      <c r="B304" s="42"/>
      <c r="C304" s="43"/>
      <c r="D304" s="228" t="s">
        <v>156</v>
      </c>
      <c r="E304" s="43"/>
      <c r="F304" s="229" t="s">
        <v>1742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156</v>
      </c>
      <c r="AU304" s="20" t="s">
        <v>80</v>
      </c>
    </row>
    <row r="305" s="2" customFormat="1">
      <c r="A305" s="41"/>
      <c r="B305" s="42"/>
      <c r="C305" s="43"/>
      <c r="D305" s="233" t="s">
        <v>158</v>
      </c>
      <c r="E305" s="43"/>
      <c r="F305" s="234" t="s">
        <v>1743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158</v>
      </c>
      <c r="AU305" s="20" t="s">
        <v>80</v>
      </c>
    </row>
    <row r="306" s="2" customFormat="1" ht="24.15" customHeight="1">
      <c r="A306" s="41"/>
      <c r="B306" s="42"/>
      <c r="C306" s="215" t="s">
        <v>401</v>
      </c>
      <c r="D306" s="215" t="s">
        <v>149</v>
      </c>
      <c r="E306" s="216" t="s">
        <v>1744</v>
      </c>
      <c r="F306" s="217" t="s">
        <v>1745</v>
      </c>
      <c r="G306" s="218" t="s">
        <v>152</v>
      </c>
      <c r="H306" s="219">
        <v>178.553</v>
      </c>
      <c r="I306" s="220"/>
      <c r="J306" s="221">
        <f>ROUND(I306*H306,2)</f>
        <v>0</v>
      </c>
      <c r="K306" s="217" t="s">
        <v>153</v>
      </c>
      <c r="L306" s="47"/>
      <c r="M306" s="222" t="s">
        <v>19</v>
      </c>
      <c r="N306" s="223" t="s">
        <v>42</v>
      </c>
      <c r="O306" s="87"/>
      <c r="P306" s="224">
        <f>O306*H306</f>
        <v>0</v>
      </c>
      <c r="Q306" s="224">
        <v>0.00072000000000000005</v>
      </c>
      <c r="R306" s="224">
        <f>Q306*H306</f>
        <v>0.12855816000000001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242</v>
      </c>
      <c r="AT306" s="226" t="s">
        <v>149</v>
      </c>
      <c r="AU306" s="226" t="s">
        <v>80</v>
      </c>
      <c r="AY306" s="20" t="s">
        <v>146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78</v>
      </c>
      <c r="BK306" s="227">
        <f>ROUND(I306*H306,2)</f>
        <v>0</v>
      </c>
      <c r="BL306" s="20" t="s">
        <v>242</v>
      </c>
      <c r="BM306" s="226" t="s">
        <v>1746</v>
      </c>
    </row>
    <row r="307" s="2" customFormat="1">
      <c r="A307" s="41"/>
      <c r="B307" s="42"/>
      <c r="C307" s="43"/>
      <c r="D307" s="228" t="s">
        <v>156</v>
      </c>
      <c r="E307" s="43"/>
      <c r="F307" s="229" t="s">
        <v>1747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156</v>
      </c>
      <c r="AU307" s="20" t="s">
        <v>80</v>
      </c>
    </row>
    <row r="308" s="2" customFormat="1">
      <c r="A308" s="41"/>
      <c r="B308" s="42"/>
      <c r="C308" s="43"/>
      <c r="D308" s="233" t="s">
        <v>158</v>
      </c>
      <c r="E308" s="43"/>
      <c r="F308" s="234" t="s">
        <v>1748</v>
      </c>
      <c r="G308" s="43"/>
      <c r="H308" s="43"/>
      <c r="I308" s="230"/>
      <c r="J308" s="43"/>
      <c r="K308" s="43"/>
      <c r="L308" s="47"/>
      <c r="M308" s="281"/>
      <c r="N308" s="282"/>
      <c r="O308" s="283"/>
      <c r="P308" s="283"/>
      <c r="Q308" s="283"/>
      <c r="R308" s="283"/>
      <c r="S308" s="283"/>
      <c r="T308" s="284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158</v>
      </c>
      <c r="AU308" s="20" t="s">
        <v>80</v>
      </c>
    </row>
    <row r="309" s="2" customFormat="1" ht="6.96" customHeight="1">
      <c r="A309" s="41"/>
      <c r="B309" s="62"/>
      <c r="C309" s="63"/>
      <c r="D309" s="63"/>
      <c r="E309" s="63"/>
      <c r="F309" s="63"/>
      <c r="G309" s="63"/>
      <c r="H309" s="63"/>
      <c r="I309" s="63"/>
      <c r="J309" s="63"/>
      <c r="K309" s="63"/>
      <c r="L309" s="47"/>
      <c r="M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</sheetData>
  <sheetProtection sheet="1" autoFilter="0" formatColumns="0" formatRows="0" objects="1" scenarios="1" spinCount="100000" saltValue="lBB0aTj8ZDlqeLz+xfbLQycS8rS/I6xXR1Wt2TO9+rNuTMX7yZizZ8EFjnCyh28DurPWeme0bCl88TsZ1ljbmw==" hashValue="VU0HUbk/5taGLQutqjoi2V2ZZWfpsMT1AYjRtQcfaS93DaCXB4gjQtn0PPT3Zdq752NWU5LVR8IBIpJnK8GBJw==" algorithmName="SHA-512" password="CC35"/>
  <autoFilter ref="C95:K3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2/111151421"/>
    <hyperlink ref="F104" r:id="rId2" display="https://podminky.urs.cz/item/CS_URS_2024_02/184803113"/>
    <hyperlink ref="F108" r:id="rId3" display="https://podminky.urs.cz/item/CS_URS_2024_02/619995001"/>
    <hyperlink ref="F114" r:id="rId4" display="https://podminky.urs.cz/item/CS_URS_2024_02/622525201"/>
    <hyperlink ref="F121" r:id="rId5" display="https://podminky.urs.cz/item/CS_URS_2024_02/629991001"/>
    <hyperlink ref="F126" r:id="rId6" display="https://podminky.urs.cz/item/CS_URS_2024_02/629991011"/>
    <hyperlink ref="F134" r:id="rId7" display="https://podminky.urs.cz/item/CS_URS_2024_02/941111121"/>
    <hyperlink ref="F141" r:id="rId8" display="https://podminky.urs.cz/item/CS_URS_2024_02/941111221"/>
    <hyperlink ref="F145" r:id="rId9" display="https://podminky.urs.cz/item/CS_URS_2024_02/941111821"/>
    <hyperlink ref="F148" r:id="rId10" display="https://podminky.urs.cz/item/CS_URS_2024_02/952902141"/>
    <hyperlink ref="F153" r:id="rId11" display="https://podminky.urs.cz/item/CS_URS_2024_02/968062456"/>
    <hyperlink ref="F158" r:id="rId12" display="https://podminky.urs.cz/item/CS_URS_2024_02/985131111"/>
    <hyperlink ref="F163" r:id="rId13" display="https://podminky.urs.cz/item/CS_URS_2024_02/993111111"/>
    <hyperlink ref="F166" r:id="rId14" display="https://podminky.urs.cz/item/CS_URS_2024_02/993111119"/>
    <hyperlink ref="F171" r:id="rId15" display="https://podminky.urs.cz/item/CS_URS_2024_02/997013211"/>
    <hyperlink ref="F174" r:id="rId16" display="https://podminky.urs.cz/item/CS_URS_2024_02/997013219"/>
    <hyperlink ref="F178" r:id="rId17" display="https://podminky.urs.cz/item/CS_URS_2024_02/997013501"/>
    <hyperlink ref="F181" r:id="rId18" display="https://podminky.urs.cz/item/CS_URS_2024_02/997013509"/>
    <hyperlink ref="F185" r:id="rId19" display="https://podminky.urs.cz/item/CS_URS_2024_02/997013635"/>
    <hyperlink ref="F189" r:id="rId20" display="https://podminky.urs.cz/item/CS_URS_2024_02/998018001"/>
    <hyperlink ref="F194" r:id="rId21" display="https://podminky.urs.cz/item/CS_URS_2024_02/762081510"/>
    <hyperlink ref="F213" r:id="rId22" display="https://podminky.urs.cz/item/CS_URS_2024_02/762295001"/>
    <hyperlink ref="F216" r:id="rId23" display="https://podminky.urs.cz/item/CS_URS_2024_02/998762311"/>
    <hyperlink ref="F219" r:id="rId24" display="https://podminky.urs.cz/item/CS_URS_2024_02/998762319"/>
    <hyperlink ref="F223" r:id="rId25" display="https://podminky.urs.cz/item/CS_URS_2024_02/766660451"/>
    <hyperlink ref="F231" r:id="rId26" display="https://podminky.urs.cz/item/CS_URS_2024_02/998766311"/>
    <hyperlink ref="F234" r:id="rId27" display="https://podminky.urs.cz/item/CS_URS_2024_02/998766319"/>
    <hyperlink ref="F238" r:id="rId28" display="https://podminky.urs.cz/item/CS_URS_2024_02/767996801"/>
    <hyperlink ref="F243" r:id="rId29" display="https://podminky.urs.cz/item/CS_URS_2024_02/998767311"/>
    <hyperlink ref="F246" r:id="rId30" display="https://podminky.urs.cz/item/CS_URS_2024_02/998767319"/>
    <hyperlink ref="F250" r:id="rId31" display="https://podminky.urs.cz/item/CS_URS_2024_02/783201201"/>
    <hyperlink ref="F262" r:id="rId32" display="https://podminky.urs.cz/item/CS_URS_2024_02/783206807"/>
    <hyperlink ref="F274" r:id="rId33" display="https://podminky.urs.cz/item/CS_URS_2024_02/783213011"/>
    <hyperlink ref="F286" r:id="rId34" display="https://podminky.urs.cz/item/CS_URS_2024_02/783218111"/>
    <hyperlink ref="F298" r:id="rId35" display="https://podminky.urs.cz/item/CS_URS_2024_02/783801503"/>
    <hyperlink ref="F305" r:id="rId36" display="https://podminky.urs.cz/item/CS_URS_2024_02/783823135"/>
    <hyperlink ref="F308" r:id="rId37" display="https://podminky.urs.cz/item/CS_URS_2024_02/7838274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109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Modernizace kuchyně, restaurace, sálu volnočasových aktivit, chodeb a částí exteriéru objektu vinařství Sádek, Kojetice</v>
      </c>
      <c r="F7" s="145"/>
      <c r="G7" s="145"/>
      <c r="H7" s="145"/>
      <c r="L7" s="23"/>
    </row>
    <row r="8" s="1" customFormat="1" ht="12" customHeight="1">
      <c r="B8" s="23"/>
      <c r="D8" s="145" t="s">
        <v>110</v>
      </c>
      <c r="L8" s="23"/>
    </row>
    <row r="9" s="2" customFormat="1" ht="16.5" customHeight="1">
      <c r="A9" s="41"/>
      <c r="B9" s="47"/>
      <c r="C9" s="41"/>
      <c r="D9" s="41"/>
      <c r="E9" s="146" t="s">
        <v>1535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112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1749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27. 12. 2024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ROUND((SUM(BE88:BE100)),  2)</f>
        <v>0</v>
      </c>
      <c r="G35" s="41"/>
      <c r="H35" s="41"/>
      <c r="I35" s="160">
        <v>0.20999999999999999</v>
      </c>
      <c r="J35" s="159">
        <f>ROUND(((SUM(BE88:BE100))*I35),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ROUND((SUM(BF88:BF100)),  2)</f>
        <v>0</v>
      </c>
      <c r="G36" s="41"/>
      <c r="H36" s="41"/>
      <c r="I36" s="160">
        <v>0.12</v>
      </c>
      <c r="J36" s="159">
        <f>ROUND(((SUM(BF88:BF100))*I36),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ROUND((SUM(BG88:BG100)),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ROUND((SUM(BH88:BH100)),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ROUND((SUM(BI88:BI100)),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Modernizace kuchyně, restaurace, sálu volnočasových aktivit, chodeb a částí exteriéru objektu vinařství Sádek, Kojetice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1535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03.02 - Vedlejší a ostatní náklady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Kojetice 169, 675 23, Kojetice na Moravě</v>
      </c>
      <c r="G56" s="43"/>
      <c r="H56" s="43"/>
      <c r="I56" s="35" t="s">
        <v>23</v>
      </c>
      <c r="J56" s="75" t="str">
        <f>IF(J14="","",J14)</f>
        <v>27. 12. 2024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Česká zemědělská univerzita v Praze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982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983</v>
      </c>
      <c r="E65" s="185"/>
      <c r="F65" s="185"/>
      <c r="G65" s="185"/>
      <c r="H65" s="185"/>
      <c r="I65" s="185"/>
      <c r="J65" s="186">
        <f>J90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984</v>
      </c>
      <c r="E66" s="185"/>
      <c r="F66" s="185"/>
      <c r="G66" s="185"/>
      <c r="H66" s="185"/>
      <c r="I66" s="185"/>
      <c r="J66" s="186">
        <f>J97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131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2" t="str">
        <f>E7</f>
        <v>Modernizace kuchyně, restaurace, sálu volnočasových aktivit, chodeb a částí exteriéru objektu vinařství Sádek, Kojetice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1535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03.02 - Vedlejší a ostatní náklady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>Kojetice 169, 675 23, Kojetice na Moravě</v>
      </c>
      <c r="G82" s="43"/>
      <c r="H82" s="43"/>
      <c r="I82" s="35" t="s">
        <v>23</v>
      </c>
      <c r="J82" s="75" t="str">
        <f>IF(J14="","",J14)</f>
        <v>27. 12. 2024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Česká zemědělská univerzita v Praze</v>
      </c>
      <c r="G84" s="43"/>
      <c r="H84" s="43"/>
      <c r="I84" s="35" t="s">
        <v>31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34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132</v>
      </c>
      <c r="D87" s="191" t="s">
        <v>56</v>
      </c>
      <c r="E87" s="191" t="s">
        <v>52</v>
      </c>
      <c r="F87" s="191" t="s">
        <v>53</v>
      </c>
      <c r="G87" s="191" t="s">
        <v>133</v>
      </c>
      <c r="H87" s="191" t="s">
        <v>134</v>
      </c>
      <c r="I87" s="191" t="s">
        <v>135</v>
      </c>
      <c r="J87" s="191" t="s">
        <v>116</v>
      </c>
      <c r="K87" s="192" t="s">
        <v>136</v>
      </c>
      <c r="L87" s="193"/>
      <c r="M87" s="95" t="s">
        <v>19</v>
      </c>
      <c r="N87" s="96" t="s">
        <v>41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0</v>
      </c>
      <c r="S88" s="99"/>
      <c r="T88" s="197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70</v>
      </c>
      <c r="E89" s="202" t="s">
        <v>985</v>
      </c>
      <c r="F89" s="202" t="s">
        <v>986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P90+P97</f>
        <v>0</v>
      </c>
      <c r="Q89" s="207"/>
      <c r="R89" s="208">
        <f>R90+R97</f>
        <v>0</v>
      </c>
      <c r="S89" s="207"/>
      <c r="T89" s="209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182</v>
      </c>
      <c r="AT89" s="211" t="s">
        <v>70</v>
      </c>
      <c r="AU89" s="211" t="s">
        <v>71</v>
      </c>
      <c r="AY89" s="210" t="s">
        <v>146</v>
      </c>
      <c r="BK89" s="212">
        <f>BK90+BK97</f>
        <v>0</v>
      </c>
    </row>
    <row r="90" s="12" customFormat="1" ht="22.8" customHeight="1">
      <c r="A90" s="12"/>
      <c r="B90" s="199"/>
      <c r="C90" s="200"/>
      <c r="D90" s="201" t="s">
        <v>70</v>
      </c>
      <c r="E90" s="213" t="s">
        <v>987</v>
      </c>
      <c r="F90" s="213" t="s">
        <v>988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SUM(P91:P96)</f>
        <v>0</v>
      </c>
      <c r="Q90" s="207"/>
      <c r="R90" s="208">
        <f>SUM(R91:R96)</f>
        <v>0</v>
      </c>
      <c r="S90" s="207"/>
      <c r="T90" s="209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182</v>
      </c>
      <c r="AT90" s="211" t="s">
        <v>70</v>
      </c>
      <c r="AU90" s="211" t="s">
        <v>78</v>
      </c>
      <c r="AY90" s="210" t="s">
        <v>146</v>
      </c>
      <c r="BK90" s="212">
        <f>SUM(BK91:BK96)</f>
        <v>0</v>
      </c>
    </row>
    <row r="91" s="2" customFormat="1" ht="16.5" customHeight="1">
      <c r="A91" s="41"/>
      <c r="B91" s="42"/>
      <c r="C91" s="215" t="s">
        <v>78</v>
      </c>
      <c r="D91" s="215" t="s">
        <v>149</v>
      </c>
      <c r="E91" s="216" t="s">
        <v>989</v>
      </c>
      <c r="F91" s="217" t="s">
        <v>990</v>
      </c>
      <c r="G91" s="218" t="s">
        <v>312</v>
      </c>
      <c r="H91" s="267"/>
      <c r="I91" s="220"/>
      <c r="J91" s="221">
        <f>ROUND(I91*H91,2)</f>
        <v>0</v>
      </c>
      <c r="K91" s="217" t="s">
        <v>153</v>
      </c>
      <c r="L91" s="47"/>
      <c r="M91" s="222" t="s">
        <v>19</v>
      </c>
      <c r="N91" s="223" t="s">
        <v>42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991</v>
      </c>
      <c r="AT91" s="226" t="s">
        <v>149</v>
      </c>
      <c r="AU91" s="226" t="s">
        <v>80</v>
      </c>
      <c r="AY91" s="20" t="s">
        <v>146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78</v>
      </c>
      <c r="BK91" s="227">
        <f>ROUND(I91*H91,2)</f>
        <v>0</v>
      </c>
      <c r="BL91" s="20" t="s">
        <v>991</v>
      </c>
      <c r="BM91" s="226" t="s">
        <v>1750</v>
      </c>
    </row>
    <row r="92" s="2" customFormat="1">
      <c r="A92" s="41"/>
      <c r="B92" s="42"/>
      <c r="C92" s="43"/>
      <c r="D92" s="228" t="s">
        <v>156</v>
      </c>
      <c r="E92" s="43"/>
      <c r="F92" s="229" t="s">
        <v>990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156</v>
      </c>
      <c r="AU92" s="20" t="s">
        <v>80</v>
      </c>
    </row>
    <row r="93" s="2" customFormat="1">
      <c r="A93" s="41"/>
      <c r="B93" s="42"/>
      <c r="C93" s="43"/>
      <c r="D93" s="233" t="s">
        <v>158</v>
      </c>
      <c r="E93" s="43"/>
      <c r="F93" s="234" t="s">
        <v>993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158</v>
      </c>
      <c r="AU93" s="20" t="s">
        <v>80</v>
      </c>
    </row>
    <row r="94" s="2" customFormat="1" ht="16.5" customHeight="1">
      <c r="A94" s="41"/>
      <c r="B94" s="42"/>
      <c r="C94" s="215" t="s">
        <v>80</v>
      </c>
      <c r="D94" s="215" t="s">
        <v>149</v>
      </c>
      <c r="E94" s="216" t="s">
        <v>994</v>
      </c>
      <c r="F94" s="217" t="s">
        <v>995</v>
      </c>
      <c r="G94" s="218" t="s">
        <v>312</v>
      </c>
      <c r="H94" s="267"/>
      <c r="I94" s="220"/>
      <c r="J94" s="221">
        <f>ROUND(I94*H94,2)</f>
        <v>0</v>
      </c>
      <c r="K94" s="217" t="s">
        <v>153</v>
      </c>
      <c r="L94" s="47"/>
      <c r="M94" s="222" t="s">
        <v>19</v>
      </c>
      <c r="N94" s="223" t="s">
        <v>42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991</v>
      </c>
      <c r="AT94" s="226" t="s">
        <v>149</v>
      </c>
      <c r="AU94" s="226" t="s">
        <v>80</v>
      </c>
      <c r="AY94" s="20" t="s">
        <v>146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78</v>
      </c>
      <c r="BK94" s="227">
        <f>ROUND(I94*H94,2)</f>
        <v>0</v>
      </c>
      <c r="BL94" s="20" t="s">
        <v>991</v>
      </c>
      <c r="BM94" s="226" t="s">
        <v>1751</v>
      </c>
    </row>
    <row r="95" s="2" customFormat="1">
      <c r="A95" s="41"/>
      <c r="B95" s="42"/>
      <c r="C95" s="43"/>
      <c r="D95" s="228" t="s">
        <v>156</v>
      </c>
      <c r="E95" s="43"/>
      <c r="F95" s="229" t="s">
        <v>995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156</v>
      </c>
      <c r="AU95" s="20" t="s">
        <v>80</v>
      </c>
    </row>
    <row r="96" s="2" customFormat="1">
      <c r="A96" s="41"/>
      <c r="B96" s="42"/>
      <c r="C96" s="43"/>
      <c r="D96" s="233" t="s">
        <v>158</v>
      </c>
      <c r="E96" s="43"/>
      <c r="F96" s="234" t="s">
        <v>997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158</v>
      </c>
      <c r="AU96" s="20" t="s">
        <v>80</v>
      </c>
    </row>
    <row r="97" s="12" customFormat="1" ht="22.8" customHeight="1">
      <c r="A97" s="12"/>
      <c r="B97" s="199"/>
      <c r="C97" s="200"/>
      <c r="D97" s="201" t="s">
        <v>70</v>
      </c>
      <c r="E97" s="213" t="s">
        <v>998</v>
      </c>
      <c r="F97" s="213" t="s">
        <v>999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182</v>
      </c>
      <c r="AT97" s="211" t="s">
        <v>70</v>
      </c>
      <c r="AU97" s="211" t="s">
        <v>78</v>
      </c>
      <c r="AY97" s="210" t="s">
        <v>146</v>
      </c>
      <c r="BK97" s="212">
        <f>SUM(BK98:BK100)</f>
        <v>0</v>
      </c>
    </row>
    <row r="98" s="2" customFormat="1" ht="16.5" customHeight="1">
      <c r="A98" s="41"/>
      <c r="B98" s="42"/>
      <c r="C98" s="215" t="s">
        <v>169</v>
      </c>
      <c r="D98" s="215" t="s">
        <v>149</v>
      </c>
      <c r="E98" s="216" t="s">
        <v>1000</v>
      </c>
      <c r="F98" s="217" t="s">
        <v>1001</v>
      </c>
      <c r="G98" s="218" t="s">
        <v>312</v>
      </c>
      <c r="H98" s="267"/>
      <c r="I98" s="220"/>
      <c r="J98" s="221">
        <f>ROUND(I98*H98,2)</f>
        <v>0</v>
      </c>
      <c r="K98" s="217" t="s">
        <v>153</v>
      </c>
      <c r="L98" s="47"/>
      <c r="M98" s="222" t="s">
        <v>19</v>
      </c>
      <c r="N98" s="223" t="s">
        <v>42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991</v>
      </c>
      <c r="AT98" s="226" t="s">
        <v>149</v>
      </c>
      <c r="AU98" s="226" t="s">
        <v>80</v>
      </c>
      <c r="AY98" s="20" t="s">
        <v>146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78</v>
      </c>
      <c r="BK98" s="227">
        <f>ROUND(I98*H98,2)</f>
        <v>0</v>
      </c>
      <c r="BL98" s="20" t="s">
        <v>991</v>
      </c>
      <c r="BM98" s="226" t="s">
        <v>1752</v>
      </c>
    </row>
    <row r="99" s="2" customFormat="1">
      <c r="A99" s="41"/>
      <c r="B99" s="42"/>
      <c r="C99" s="43"/>
      <c r="D99" s="228" t="s">
        <v>156</v>
      </c>
      <c r="E99" s="43"/>
      <c r="F99" s="229" t="s">
        <v>1001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156</v>
      </c>
      <c r="AU99" s="20" t="s">
        <v>80</v>
      </c>
    </row>
    <row r="100" s="2" customFormat="1">
      <c r="A100" s="41"/>
      <c r="B100" s="42"/>
      <c r="C100" s="43"/>
      <c r="D100" s="233" t="s">
        <v>158</v>
      </c>
      <c r="E100" s="43"/>
      <c r="F100" s="234" t="s">
        <v>1003</v>
      </c>
      <c r="G100" s="43"/>
      <c r="H100" s="43"/>
      <c r="I100" s="230"/>
      <c r="J100" s="43"/>
      <c r="K100" s="43"/>
      <c r="L100" s="47"/>
      <c r="M100" s="281"/>
      <c r="N100" s="282"/>
      <c r="O100" s="283"/>
      <c r="P100" s="283"/>
      <c r="Q100" s="283"/>
      <c r="R100" s="283"/>
      <c r="S100" s="283"/>
      <c r="T100" s="284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158</v>
      </c>
      <c r="AU100" s="20" t="s">
        <v>80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P10DINQXUHFM04uTSrej/iK7EeJANw3f4QtIoxJH2dvu0OchzbB94UhAwKuMmDKdflJLAptYGj68vJI4HIN8Vw==" hashValue="irU6X1FbS+LeoAUxxYAAfLSLHBxHBnzNXzb8Zlj6R5w8rkPuzP66T4x0yGtSn0MtkNBFCyIxfQtKSmfUXswhIQ==" algorithmName="SHA-512" password="CC35"/>
  <autoFilter ref="C87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4_02/045203000"/>
    <hyperlink ref="F96" r:id="rId2" display="https://podminky.urs.cz/item/CS_URS_2024_02/045303000"/>
    <hyperlink ref="F100" r:id="rId3" display="https://podminky.urs.cz/item/CS_URS_2024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7" customFormat="1" ht="45" customHeight="1">
      <c r="B3" s="300"/>
      <c r="C3" s="301" t="s">
        <v>1753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1754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1755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1756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1757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1758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1759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1760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1761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1762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1763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77</v>
      </c>
      <c r="F18" s="307" t="s">
        <v>1764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1765</v>
      </c>
      <c r="F19" s="307" t="s">
        <v>1766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1767</v>
      </c>
      <c r="F20" s="307" t="s">
        <v>1768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1769</v>
      </c>
      <c r="F21" s="307" t="s">
        <v>90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886</v>
      </c>
      <c r="F22" s="307" t="s">
        <v>1518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84</v>
      </c>
      <c r="F23" s="307" t="s">
        <v>1770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1771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1772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1773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1774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1775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1776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1777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1778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1779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132</v>
      </c>
      <c r="F36" s="307"/>
      <c r="G36" s="307" t="s">
        <v>1780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1781</v>
      </c>
      <c r="F37" s="307"/>
      <c r="G37" s="307" t="s">
        <v>1782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52</v>
      </c>
      <c r="F38" s="307"/>
      <c r="G38" s="307" t="s">
        <v>1783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53</v>
      </c>
      <c r="F39" s="307"/>
      <c r="G39" s="307" t="s">
        <v>1784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133</v>
      </c>
      <c r="F40" s="307"/>
      <c r="G40" s="307" t="s">
        <v>1785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134</v>
      </c>
      <c r="F41" s="307"/>
      <c r="G41" s="307" t="s">
        <v>1786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1787</v>
      </c>
      <c r="F42" s="307"/>
      <c r="G42" s="307" t="s">
        <v>1788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1789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1790</v>
      </c>
      <c r="F44" s="307"/>
      <c r="G44" s="307" t="s">
        <v>1791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136</v>
      </c>
      <c r="F45" s="307"/>
      <c r="G45" s="307" t="s">
        <v>1792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1793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1794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1795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1796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1797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1798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1799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1800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1801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1802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1803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1804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1805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1806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1807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1808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1809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1810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1811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1812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1813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1814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1815</v>
      </c>
      <c r="D76" s="325"/>
      <c r="E76" s="325"/>
      <c r="F76" s="325" t="s">
        <v>1816</v>
      </c>
      <c r="G76" s="326"/>
      <c r="H76" s="325" t="s">
        <v>53</v>
      </c>
      <c r="I76" s="325" t="s">
        <v>56</v>
      </c>
      <c r="J76" s="325" t="s">
        <v>1817</v>
      </c>
      <c r="K76" s="324"/>
    </row>
    <row r="77" s="1" customFormat="1" ht="17.25" customHeight="1">
      <c r="B77" s="322"/>
      <c r="C77" s="327" t="s">
        <v>1818</v>
      </c>
      <c r="D77" s="327"/>
      <c r="E77" s="327"/>
      <c r="F77" s="328" t="s">
        <v>1819</v>
      </c>
      <c r="G77" s="329"/>
      <c r="H77" s="327"/>
      <c r="I77" s="327"/>
      <c r="J77" s="327" t="s">
        <v>1820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52</v>
      </c>
      <c r="D79" s="332"/>
      <c r="E79" s="332"/>
      <c r="F79" s="333" t="s">
        <v>1821</v>
      </c>
      <c r="G79" s="334"/>
      <c r="H79" s="310" t="s">
        <v>1822</v>
      </c>
      <c r="I79" s="310" t="s">
        <v>1823</v>
      </c>
      <c r="J79" s="310">
        <v>20</v>
      </c>
      <c r="K79" s="324"/>
    </row>
    <row r="80" s="1" customFormat="1" ht="15" customHeight="1">
      <c r="B80" s="322"/>
      <c r="C80" s="310" t="s">
        <v>1824</v>
      </c>
      <c r="D80" s="310"/>
      <c r="E80" s="310"/>
      <c r="F80" s="333" t="s">
        <v>1821</v>
      </c>
      <c r="G80" s="334"/>
      <c r="H80" s="310" t="s">
        <v>1825</v>
      </c>
      <c r="I80" s="310" t="s">
        <v>1823</v>
      </c>
      <c r="J80" s="310">
        <v>120</v>
      </c>
      <c r="K80" s="324"/>
    </row>
    <row r="81" s="1" customFormat="1" ht="15" customHeight="1">
      <c r="B81" s="335"/>
      <c r="C81" s="310" t="s">
        <v>1826</v>
      </c>
      <c r="D81" s="310"/>
      <c r="E81" s="310"/>
      <c r="F81" s="333" t="s">
        <v>1827</v>
      </c>
      <c r="G81" s="334"/>
      <c r="H81" s="310" t="s">
        <v>1828</v>
      </c>
      <c r="I81" s="310" t="s">
        <v>1823</v>
      </c>
      <c r="J81" s="310">
        <v>50</v>
      </c>
      <c r="K81" s="324"/>
    </row>
    <row r="82" s="1" customFormat="1" ht="15" customHeight="1">
      <c r="B82" s="335"/>
      <c r="C82" s="310" t="s">
        <v>1829</v>
      </c>
      <c r="D82" s="310"/>
      <c r="E82" s="310"/>
      <c r="F82" s="333" t="s">
        <v>1821</v>
      </c>
      <c r="G82" s="334"/>
      <c r="H82" s="310" t="s">
        <v>1830</v>
      </c>
      <c r="I82" s="310" t="s">
        <v>1831</v>
      </c>
      <c r="J82" s="310"/>
      <c r="K82" s="324"/>
    </row>
    <row r="83" s="1" customFormat="1" ht="15" customHeight="1">
      <c r="B83" s="335"/>
      <c r="C83" s="336" t="s">
        <v>1832</v>
      </c>
      <c r="D83" s="336"/>
      <c r="E83" s="336"/>
      <c r="F83" s="337" t="s">
        <v>1827</v>
      </c>
      <c r="G83" s="336"/>
      <c r="H83" s="336" t="s">
        <v>1833</v>
      </c>
      <c r="I83" s="336" t="s">
        <v>1823</v>
      </c>
      <c r="J83" s="336">
        <v>15</v>
      </c>
      <c r="K83" s="324"/>
    </row>
    <row r="84" s="1" customFormat="1" ht="15" customHeight="1">
      <c r="B84" s="335"/>
      <c r="C84" s="336" t="s">
        <v>1834</v>
      </c>
      <c r="D84" s="336"/>
      <c r="E84" s="336"/>
      <c r="F84" s="337" t="s">
        <v>1827</v>
      </c>
      <c r="G84" s="336"/>
      <c r="H84" s="336" t="s">
        <v>1835</v>
      </c>
      <c r="I84" s="336" t="s">
        <v>1823</v>
      </c>
      <c r="J84" s="336">
        <v>15</v>
      </c>
      <c r="K84" s="324"/>
    </row>
    <row r="85" s="1" customFormat="1" ht="15" customHeight="1">
      <c r="B85" s="335"/>
      <c r="C85" s="336" t="s">
        <v>1836</v>
      </c>
      <c r="D85" s="336"/>
      <c r="E85" s="336"/>
      <c r="F85" s="337" t="s">
        <v>1827</v>
      </c>
      <c r="G85" s="336"/>
      <c r="H85" s="336" t="s">
        <v>1837</v>
      </c>
      <c r="I85" s="336" t="s">
        <v>1823</v>
      </c>
      <c r="J85" s="336">
        <v>20</v>
      </c>
      <c r="K85" s="324"/>
    </row>
    <row r="86" s="1" customFormat="1" ht="15" customHeight="1">
      <c r="B86" s="335"/>
      <c r="C86" s="336" t="s">
        <v>1838</v>
      </c>
      <c r="D86" s="336"/>
      <c r="E86" s="336"/>
      <c r="F86" s="337" t="s">
        <v>1827</v>
      </c>
      <c r="G86" s="336"/>
      <c r="H86" s="336" t="s">
        <v>1839</v>
      </c>
      <c r="I86" s="336" t="s">
        <v>1823</v>
      </c>
      <c r="J86" s="336">
        <v>20</v>
      </c>
      <c r="K86" s="324"/>
    </row>
    <row r="87" s="1" customFormat="1" ht="15" customHeight="1">
      <c r="B87" s="335"/>
      <c r="C87" s="310" t="s">
        <v>1840</v>
      </c>
      <c r="D87" s="310"/>
      <c r="E87" s="310"/>
      <c r="F87" s="333" t="s">
        <v>1827</v>
      </c>
      <c r="G87" s="334"/>
      <c r="H87" s="310" t="s">
        <v>1841</v>
      </c>
      <c r="I87" s="310" t="s">
        <v>1823</v>
      </c>
      <c r="J87" s="310">
        <v>50</v>
      </c>
      <c r="K87" s="324"/>
    </row>
    <row r="88" s="1" customFormat="1" ht="15" customHeight="1">
      <c r="B88" s="335"/>
      <c r="C88" s="310" t="s">
        <v>1842</v>
      </c>
      <c r="D88" s="310"/>
      <c r="E88" s="310"/>
      <c r="F88" s="333" t="s">
        <v>1827</v>
      </c>
      <c r="G88" s="334"/>
      <c r="H88" s="310" t="s">
        <v>1843</v>
      </c>
      <c r="I88" s="310" t="s">
        <v>1823</v>
      </c>
      <c r="J88" s="310">
        <v>20</v>
      </c>
      <c r="K88" s="324"/>
    </row>
    <row r="89" s="1" customFormat="1" ht="15" customHeight="1">
      <c r="B89" s="335"/>
      <c r="C89" s="310" t="s">
        <v>1844</v>
      </c>
      <c r="D89" s="310"/>
      <c r="E89" s="310"/>
      <c r="F89" s="333" t="s">
        <v>1827</v>
      </c>
      <c r="G89" s="334"/>
      <c r="H89" s="310" t="s">
        <v>1845</v>
      </c>
      <c r="I89" s="310" t="s">
        <v>1823</v>
      </c>
      <c r="J89" s="310">
        <v>20</v>
      </c>
      <c r="K89" s="324"/>
    </row>
    <row r="90" s="1" customFormat="1" ht="15" customHeight="1">
      <c r="B90" s="335"/>
      <c r="C90" s="310" t="s">
        <v>1846</v>
      </c>
      <c r="D90" s="310"/>
      <c r="E90" s="310"/>
      <c r="F90" s="333" t="s">
        <v>1827</v>
      </c>
      <c r="G90" s="334"/>
      <c r="H90" s="310" t="s">
        <v>1847</v>
      </c>
      <c r="I90" s="310" t="s">
        <v>1823</v>
      </c>
      <c r="J90" s="310">
        <v>50</v>
      </c>
      <c r="K90" s="324"/>
    </row>
    <row r="91" s="1" customFormat="1" ht="15" customHeight="1">
      <c r="B91" s="335"/>
      <c r="C91" s="310" t="s">
        <v>1848</v>
      </c>
      <c r="D91" s="310"/>
      <c r="E91" s="310"/>
      <c r="F91" s="333" t="s">
        <v>1827</v>
      </c>
      <c r="G91" s="334"/>
      <c r="H91" s="310" t="s">
        <v>1848</v>
      </c>
      <c r="I91" s="310" t="s">
        <v>1823</v>
      </c>
      <c r="J91" s="310">
        <v>50</v>
      </c>
      <c r="K91" s="324"/>
    </row>
    <row r="92" s="1" customFormat="1" ht="15" customHeight="1">
      <c r="B92" s="335"/>
      <c r="C92" s="310" t="s">
        <v>1849</v>
      </c>
      <c r="D92" s="310"/>
      <c r="E92" s="310"/>
      <c r="F92" s="333" t="s">
        <v>1827</v>
      </c>
      <c r="G92" s="334"/>
      <c r="H92" s="310" t="s">
        <v>1850</v>
      </c>
      <c r="I92" s="310" t="s">
        <v>1823</v>
      </c>
      <c r="J92" s="310">
        <v>255</v>
      </c>
      <c r="K92" s="324"/>
    </row>
    <row r="93" s="1" customFormat="1" ht="15" customHeight="1">
      <c r="B93" s="335"/>
      <c r="C93" s="310" t="s">
        <v>1851</v>
      </c>
      <c r="D93" s="310"/>
      <c r="E93" s="310"/>
      <c r="F93" s="333" t="s">
        <v>1821</v>
      </c>
      <c r="G93" s="334"/>
      <c r="H93" s="310" t="s">
        <v>1852</v>
      </c>
      <c r="I93" s="310" t="s">
        <v>1853</v>
      </c>
      <c r="J93" s="310"/>
      <c r="K93" s="324"/>
    </row>
    <row r="94" s="1" customFormat="1" ht="15" customHeight="1">
      <c r="B94" s="335"/>
      <c r="C94" s="310" t="s">
        <v>1854</v>
      </c>
      <c r="D94" s="310"/>
      <c r="E94" s="310"/>
      <c r="F94" s="333" t="s">
        <v>1821</v>
      </c>
      <c r="G94" s="334"/>
      <c r="H94" s="310" t="s">
        <v>1855</v>
      </c>
      <c r="I94" s="310" t="s">
        <v>1856</v>
      </c>
      <c r="J94" s="310"/>
      <c r="K94" s="324"/>
    </row>
    <row r="95" s="1" customFormat="1" ht="15" customHeight="1">
      <c r="B95" s="335"/>
      <c r="C95" s="310" t="s">
        <v>1857</v>
      </c>
      <c r="D95" s="310"/>
      <c r="E95" s="310"/>
      <c r="F95" s="333" t="s">
        <v>1821</v>
      </c>
      <c r="G95" s="334"/>
      <c r="H95" s="310" t="s">
        <v>1857</v>
      </c>
      <c r="I95" s="310" t="s">
        <v>1856</v>
      </c>
      <c r="J95" s="310"/>
      <c r="K95" s="324"/>
    </row>
    <row r="96" s="1" customFormat="1" ht="15" customHeight="1">
      <c r="B96" s="335"/>
      <c r="C96" s="310" t="s">
        <v>37</v>
      </c>
      <c r="D96" s="310"/>
      <c r="E96" s="310"/>
      <c r="F96" s="333" t="s">
        <v>1821</v>
      </c>
      <c r="G96" s="334"/>
      <c r="H96" s="310" t="s">
        <v>1858</v>
      </c>
      <c r="I96" s="310" t="s">
        <v>1856</v>
      </c>
      <c r="J96" s="310"/>
      <c r="K96" s="324"/>
    </row>
    <row r="97" s="1" customFormat="1" ht="15" customHeight="1">
      <c r="B97" s="335"/>
      <c r="C97" s="310" t="s">
        <v>47</v>
      </c>
      <c r="D97" s="310"/>
      <c r="E97" s="310"/>
      <c r="F97" s="333" t="s">
        <v>1821</v>
      </c>
      <c r="G97" s="334"/>
      <c r="H97" s="310" t="s">
        <v>1859</v>
      </c>
      <c r="I97" s="310" t="s">
        <v>1856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1860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1815</v>
      </c>
      <c r="D103" s="325"/>
      <c r="E103" s="325"/>
      <c r="F103" s="325" t="s">
        <v>1816</v>
      </c>
      <c r="G103" s="326"/>
      <c r="H103" s="325" t="s">
        <v>53</v>
      </c>
      <c r="I103" s="325" t="s">
        <v>56</v>
      </c>
      <c r="J103" s="325" t="s">
        <v>1817</v>
      </c>
      <c r="K103" s="324"/>
    </row>
    <row r="104" s="1" customFormat="1" ht="17.25" customHeight="1">
      <c r="B104" s="322"/>
      <c r="C104" s="327" t="s">
        <v>1818</v>
      </c>
      <c r="D104" s="327"/>
      <c r="E104" s="327"/>
      <c r="F104" s="328" t="s">
        <v>1819</v>
      </c>
      <c r="G104" s="329"/>
      <c r="H104" s="327"/>
      <c r="I104" s="327"/>
      <c r="J104" s="327" t="s">
        <v>1820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52</v>
      </c>
      <c r="D106" s="332"/>
      <c r="E106" s="332"/>
      <c r="F106" s="333" t="s">
        <v>1821</v>
      </c>
      <c r="G106" s="310"/>
      <c r="H106" s="310" t="s">
        <v>1861</v>
      </c>
      <c r="I106" s="310" t="s">
        <v>1823</v>
      </c>
      <c r="J106" s="310">
        <v>20</v>
      </c>
      <c r="K106" s="324"/>
    </row>
    <row r="107" s="1" customFormat="1" ht="15" customHeight="1">
      <c r="B107" s="322"/>
      <c r="C107" s="310" t="s">
        <v>1824</v>
      </c>
      <c r="D107" s="310"/>
      <c r="E107" s="310"/>
      <c r="F107" s="333" t="s">
        <v>1821</v>
      </c>
      <c r="G107" s="310"/>
      <c r="H107" s="310" t="s">
        <v>1861</v>
      </c>
      <c r="I107" s="310" t="s">
        <v>1823</v>
      </c>
      <c r="J107" s="310">
        <v>120</v>
      </c>
      <c r="K107" s="324"/>
    </row>
    <row r="108" s="1" customFormat="1" ht="15" customHeight="1">
      <c r="B108" s="335"/>
      <c r="C108" s="310" t="s">
        <v>1826</v>
      </c>
      <c r="D108" s="310"/>
      <c r="E108" s="310"/>
      <c r="F108" s="333" t="s">
        <v>1827</v>
      </c>
      <c r="G108" s="310"/>
      <c r="H108" s="310" t="s">
        <v>1861</v>
      </c>
      <c r="I108" s="310" t="s">
        <v>1823</v>
      </c>
      <c r="J108" s="310">
        <v>50</v>
      </c>
      <c r="K108" s="324"/>
    </row>
    <row r="109" s="1" customFormat="1" ht="15" customHeight="1">
      <c r="B109" s="335"/>
      <c r="C109" s="310" t="s">
        <v>1829</v>
      </c>
      <c r="D109" s="310"/>
      <c r="E109" s="310"/>
      <c r="F109" s="333" t="s">
        <v>1821</v>
      </c>
      <c r="G109" s="310"/>
      <c r="H109" s="310" t="s">
        <v>1861</v>
      </c>
      <c r="I109" s="310" t="s">
        <v>1831</v>
      </c>
      <c r="J109" s="310"/>
      <c r="K109" s="324"/>
    </row>
    <row r="110" s="1" customFormat="1" ht="15" customHeight="1">
      <c r="B110" s="335"/>
      <c r="C110" s="310" t="s">
        <v>1840</v>
      </c>
      <c r="D110" s="310"/>
      <c r="E110" s="310"/>
      <c r="F110" s="333" t="s">
        <v>1827</v>
      </c>
      <c r="G110" s="310"/>
      <c r="H110" s="310" t="s">
        <v>1861</v>
      </c>
      <c r="I110" s="310" t="s">
        <v>1823</v>
      </c>
      <c r="J110" s="310">
        <v>50</v>
      </c>
      <c r="K110" s="324"/>
    </row>
    <row r="111" s="1" customFormat="1" ht="15" customHeight="1">
      <c r="B111" s="335"/>
      <c r="C111" s="310" t="s">
        <v>1848</v>
      </c>
      <c r="D111" s="310"/>
      <c r="E111" s="310"/>
      <c r="F111" s="333" t="s">
        <v>1827</v>
      </c>
      <c r="G111" s="310"/>
      <c r="H111" s="310" t="s">
        <v>1861</v>
      </c>
      <c r="I111" s="310" t="s">
        <v>1823</v>
      </c>
      <c r="J111" s="310">
        <v>50</v>
      </c>
      <c r="K111" s="324"/>
    </row>
    <row r="112" s="1" customFormat="1" ht="15" customHeight="1">
      <c r="B112" s="335"/>
      <c r="C112" s="310" t="s">
        <v>1846</v>
      </c>
      <c r="D112" s="310"/>
      <c r="E112" s="310"/>
      <c r="F112" s="333" t="s">
        <v>1827</v>
      </c>
      <c r="G112" s="310"/>
      <c r="H112" s="310" t="s">
        <v>1861</v>
      </c>
      <c r="I112" s="310" t="s">
        <v>1823</v>
      </c>
      <c r="J112" s="310">
        <v>50</v>
      </c>
      <c r="K112" s="324"/>
    </row>
    <row r="113" s="1" customFormat="1" ht="15" customHeight="1">
      <c r="B113" s="335"/>
      <c r="C113" s="310" t="s">
        <v>52</v>
      </c>
      <c r="D113" s="310"/>
      <c r="E113" s="310"/>
      <c r="F113" s="333" t="s">
        <v>1821</v>
      </c>
      <c r="G113" s="310"/>
      <c r="H113" s="310" t="s">
        <v>1862</v>
      </c>
      <c r="I113" s="310" t="s">
        <v>1823</v>
      </c>
      <c r="J113" s="310">
        <v>20</v>
      </c>
      <c r="K113" s="324"/>
    </row>
    <row r="114" s="1" customFormat="1" ht="15" customHeight="1">
      <c r="B114" s="335"/>
      <c r="C114" s="310" t="s">
        <v>1863</v>
      </c>
      <c r="D114" s="310"/>
      <c r="E114" s="310"/>
      <c r="F114" s="333" t="s">
        <v>1821</v>
      </c>
      <c r="G114" s="310"/>
      <c r="H114" s="310" t="s">
        <v>1864</v>
      </c>
      <c r="I114" s="310" t="s">
        <v>1823</v>
      </c>
      <c r="J114" s="310">
        <v>120</v>
      </c>
      <c r="K114" s="324"/>
    </row>
    <row r="115" s="1" customFormat="1" ht="15" customHeight="1">
      <c r="B115" s="335"/>
      <c r="C115" s="310" t="s">
        <v>37</v>
      </c>
      <c r="D115" s="310"/>
      <c r="E115" s="310"/>
      <c r="F115" s="333" t="s">
        <v>1821</v>
      </c>
      <c r="G115" s="310"/>
      <c r="H115" s="310" t="s">
        <v>1865</v>
      </c>
      <c r="I115" s="310" t="s">
        <v>1856</v>
      </c>
      <c r="J115" s="310"/>
      <c r="K115" s="324"/>
    </row>
    <row r="116" s="1" customFormat="1" ht="15" customHeight="1">
      <c r="B116" s="335"/>
      <c r="C116" s="310" t="s">
        <v>47</v>
      </c>
      <c r="D116" s="310"/>
      <c r="E116" s="310"/>
      <c r="F116" s="333" t="s">
        <v>1821</v>
      </c>
      <c r="G116" s="310"/>
      <c r="H116" s="310" t="s">
        <v>1866</v>
      </c>
      <c r="I116" s="310" t="s">
        <v>1856</v>
      </c>
      <c r="J116" s="310"/>
      <c r="K116" s="324"/>
    </row>
    <row r="117" s="1" customFormat="1" ht="15" customHeight="1">
      <c r="B117" s="335"/>
      <c r="C117" s="310" t="s">
        <v>56</v>
      </c>
      <c r="D117" s="310"/>
      <c r="E117" s="310"/>
      <c r="F117" s="333" t="s">
        <v>1821</v>
      </c>
      <c r="G117" s="310"/>
      <c r="H117" s="310" t="s">
        <v>1867</v>
      </c>
      <c r="I117" s="310" t="s">
        <v>1868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1869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1815</v>
      </c>
      <c r="D123" s="325"/>
      <c r="E123" s="325"/>
      <c r="F123" s="325" t="s">
        <v>1816</v>
      </c>
      <c r="G123" s="326"/>
      <c r="H123" s="325" t="s">
        <v>53</v>
      </c>
      <c r="I123" s="325" t="s">
        <v>56</v>
      </c>
      <c r="J123" s="325" t="s">
        <v>1817</v>
      </c>
      <c r="K123" s="354"/>
    </row>
    <row r="124" s="1" customFormat="1" ht="17.25" customHeight="1">
      <c r="B124" s="353"/>
      <c r="C124" s="327" t="s">
        <v>1818</v>
      </c>
      <c r="D124" s="327"/>
      <c r="E124" s="327"/>
      <c r="F124" s="328" t="s">
        <v>1819</v>
      </c>
      <c r="G124" s="329"/>
      <c r="H124" s="327"/>
      <c r="I124" s="327"/>
      <c r="J124" s="327" t="s">
        <v>1820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1824</v>
      </c>
      <c r="D126" s="332"/>
      <c r="E126" s="332"/>
      <c r="F126" s="333" t="s">
        <v>1821</v>
      </c>
      <c r="G126" s="310"/>
      <c r="H126" s="310" t="s">
        <v>1861</v>
      </c>
      <c r="I126" s="310" t="s">
        <v>1823</v>
      </c>
      <c r="J126" s="310">
        <v>120</v>
      </c>
      <c r="K126" s="358"/>
    </row>
    <row r="127" s="1" customFormat="1" ht="15" customHeight="1">
      <c r="B127" s="355"/>
      <c r="C127" s="310" t="s">
        <v>1870</v>
      </c>
      <c r="D127" s="310"/>
      <c r="E127" s="310"/>
      <c r="F127" s="333" t="s">
        <v>1821</v>
      </c>
      <c r="G127" s="310"/>
      <c r="H127" s="310" t="s">
        <v>1871</v>
      </c>
      <c r="I127" s="310" t="s">
        <v>1823</v>
      </c>
      <c r="J127" s="310" t="s">
        <v>1872</v>
      </c>
      <c r="K127" s="358"/>
    </row>
    <row r="128" s="1" customFormat="1" ht="15" customHeight="1">
      <c r="B128" s="355"/>
      <c r="C128" s="310" t="s">
        <v>84</v>
      </c>
      <c r="D128" s="310"/>
      <c r="E128" s="310"/>
      <c r="F128" s="333" t="s">
        <v>1821</v>
      </c>
      <c r="G128" s="310"/>
      <c r="H128" s="310" t="s">
        <v>1873</v>
      </c>
      <c r="I128" s="310" t="s">
        <v>1823</v>
      </c>
      <c r="J128" s="310" t="s">
        <v>1872</v>
      </c>
      <c r="K128" s="358"/>
    </row>
    <row r="129" s="1" customFormat="1" ht="15" customHeight="1">
      <c r="B129" s="355"/>
      <c r="C129" s="310" t="s">
        <v>1832</v>
      </c>
      <c r="D129" s="310"/>
      <c r="E129" s="310"/>
      <c r="F129" s="333" t="s">
        <v>1827</v>
      </c>
      <c r="G129" s="310"/>
      <c r="H129" s="310" t="s">
        <v>1833</v>
      </c>
      <c r="I129" s="310" t="s">
        <v>1823</v>
      </c>
      <c r="J129" s="310">
        <v>15</v>
      </c>
      <c r="K129" s="358"/>
    </row>
    <row r="130" s="1" customFormat="1" ht="15" customHeight="1">
      <c r="B130" s="355"/>
      <c r="C130" s="336" t="s">
        <v>1834</v>
      </c>
      <c r="D130" s="336"/>
      <c r="E130" s="336"/>
      <c r="F130" s="337" t="s">
        <v>1827</v>
      </c>
      <c r="G130" s="336"/>
      <c r="H130" s="336" t="s">
        <v>1835</v>
      </c>
      <c r="I130" s="336" t="s">
        <v>1823</v>
      </c>
      <c r="J130" s="336">
        <v>15</v>
      </c>
      <c r="K130" s="358"/>
    </row>
    <row r="131" s="1" customFormat="1" ht="15" customHeight="1">
      <c r="B131" s="355"/>
      <c r="C131" s="336" t="s">
        <v>1836</v>
      </c>
      <c r="D131" s="336"/>
      <c r="E131" s="336"/>
      <c r="F131" s="337" t="s">
        <v>1827</v>
      </c>
      <c r="G131" s="336"/>
      <c r="H131" s="336" t="s">
        <v>1837</v>
      </c>
      <c r="I131" s="336" t="s">
        <v>1823</v>
      </c>
      <c r="J131" s="336">
        <v>20</v>
      </c>
      <c r="K131" s="358"/>
    </row>
    <row r="132" s="1" customFormat="1" ht="15" customHeight="1">
      <c r="B132" s="355"/>
      <c r="C132" s="336" t="s">
        <v>1838</v>
      </c>
      <c r="D132" s="336"/>
      <c r="E132" s="336"/>
      <c r="F132" s="337" t="s">
        <v>1827</v>
      </c>
      <c r="G132" s="336"/>
      <c r="H132" s="336" t="s">
        <v>1839</v>
      </c>
      <c r="I132" s="336" t="s">
        <v>1823</v>
      </c>
      <c r="J132" s="336">
        <v>20</v>
      </c>
      <c r="K132" s="358"/>
    </row>
    <row r="133" s="1" customFormat="1" ht="15" customHeight="1">
      <c r="B133" s="355"/>
      <c r="C133" s="310" t="s">
        <v>1826</v>
      </c>
      <c r="D133" s="310"/>
      <c r="E133" s="310"/>
      <c r="F133" s="333" t="s">
        <v>1827</v>
      </c>
      <c r="G133" s="310"/>
      <c r="H133" s="310" t="s">
        <v>1861</v>
      </c>
      <c r="I133" s="310" t="s">
        <v>1823</v>
      </c>
      <c r="J133" s="310">
        <v>50</v>
      </c>
      <c r="K133" s="358"/>
    </row>
    <row r="134" s="1" customFormat="1" ht="15" customHeight="1">
      <c r="B134" s="355"/>
      <c r="C134" s="310" t="s">
        <v>1840</v>
      </c>
      <c r="D134" s="310"/>
      <c r="E134" s="310"/>
      <c r="F134" s="333" t="s">
        <v>1827</v>
      </c>
      <c r="G134" s="310"/>
      <c r="H134" s="310" t="s">
        <v>1861</v>
      </c>
      <c r="I134" s="310" t="s">
        <v>1823</v>
      </c>
      <c r="J134" s="310">
        <v>50</v>
      </c>
      <c r="K134" s="358"/>
    </row>
    <row r="135" s="1" customFormat="1" ht="15" customHeight="1">
      <c r="B135" s="355"/>
      <c r="C135" s="310" t="s">
        <v>1846</v>
      </c>
      <c r="D135" s="310"/>
      <c r="E135" s="310"/>
      <c r="F135" s="333" t="s">
        <v>1827</v>
      </c>
      <c r="G135" s="310"/>
      <c r="H135" s="310" t="s">
        <v>1861</v>
      </c>
      <c r="I135" s="310" t="s">
        <v>1823</v>
      </c>
      <c r="J135" s="310">
        <v>50</v>
      </c>
      <c r="K135" s="358"/>
    </row>
    <row r="136" s="1" customFormat="1" ht="15" customHeight="1">
      <c r="B136" s="355"/>
      <c r="C136" s="310" t="s">
        <v>1848</v>
      </c>
      <c r="D136" s="310"/>
      <c r="E136" s="310"/>
      <c r="F136" s="333" t="s">
        <v>1827</v>
      </c>
      <c r="G136" s="310"/>
      <c r="H136" s="310" t="s">
        <v>1861</v>
      </c>
      <c r="I136" s="310" t="s">
        <v>1823</v>
      </c>
      <c r="J136" s="310">
        <v>50</v>
      </c>
      <c r="K136" s="358"/>
    </row>
    <row r="137" s="1" customFormat="1" ht="15" customHeight="1">
      <c r="B137" s="355"/>
      <c r="C137" s="310" t="s">
        <v>1849</v>
      </c>
      <c r="D137" s="310"/>
      <c r="E137" s="310"/>
      <c r="F137" s="333" t="s">
        <v>1827</v>
      </c>
      <c r="G137" s="310"/>
      <c r="H137" s="310" t="s">
        <v>1874</v>
      </c>
      <c r="I137" s="310" t="s">
        <v>1823</v>
      </c>
      <c r="J137" s="310">
        <v>255</v>
      </c>
      <c r="K137" s="358"/>
    </row>
    <row r="138" s="1" customFormat="1" ht="15" customHeight="1">
      <c r="B138" s="355"/>
      <c r="C138" s="310" t="s">
        <v>1851</v>
      </c>
      <c r="D138" s="310"/>
      <c r="E138" s="310"/>
      <c r="F138" s="333" t="s">
        <v>1821</v>
      </c>
      <c r="G138" s="310"/>
      <c r="H138" s="310" t="s">
        <v>1875</v>
      </c>
      <c r="I138" s="310" t="s">
        <v>1853</v>
      </c>
      <c r="J138" s="310"/>
      <c r="K138" s="358"/>
    </row>
    <row r="139" s="1" customFormat="1" ht="15" customHeight="1">
      <c r="B139" s="355"/>
      <c r="C139" s="310" t="s">
        <v>1854</v>
      </c>
      <c r="D139" s="310"/>
      <c r="E139" s="310"/>
      <c r="F139" s="333" t="s">
        <v>1821</v>
      </c>
      <c r="G139" s="310"/>
      <c r="H139" s="310" t="s">
        <v>1876</v>
      </c>
      <c r="I139" s="310" t="s">
        <v>1856</v>
      </c>
      <c r="J139" s="310"/>
      <c r="K139" s="358"/>
    </row>
    <row r="140" s="1" customFormat="1" ht="15" customHeight="1">
      <c r="B140" s="355"/>
      <c r="C140" s="310" t="s">
        <v>1857</v>
      </c>
      <c r="D140" s="310"/>
      <c r="E140" s="310"/>
      <c r="F140" s="333" t="s">
        <v>1821</v>
      </c>
      <c r="G140" s="310"/>
      <c r="H140" s="310" t="s">
        <v>1857</v>
      </c>
      <c r="I140" s="310" t="s">
        <v>1856</v>
      </c>
      <c r="J140" s="310"/>
      <c r="K140" s="358"/>
    </row>
    <row r="141" s="1" customFormat="1" ht="15" customHeight="1">
      <c r="B141" s="355"/>
      <c r="C141" s="310" t="s">
        <v>37</v>
      </c>
      <c r="D141" s="310"/>
      <c r="E141" s="310"/>
      <c r="F141" s="333" t="s">
        <v>1821</v>
      </c>
      <c r="G141" s="310"/>
      <c r="H141" s="310" t="s">
        <v>1877</v>
      </c>
      <c r="I141" s="310" t="s">
        <v>1856</v>
      </c>
      <c r="J141" s="310"/>
      <c r="K141" s="358"/>
    </row>
    <row r="142" s="1" customFormat="1" ht="15" customHeight="1">
      <c r="B142" s="355"/>
      <c r="C142" s="310" t="s">
        <v>1878</v>
      </c>
      <c r="D142" s="310"/>
      <c r="E142" s="310"/>
      <c r="F142" s="333" t="s">
        <v>1821</v>
      </c>
      <c r="G142" s="310"/>
      <c r="H142" s="310" t="s">
        <v>1879</v>
      </c>
      <c r="I142" s="310" t="s">
        <v>1856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1880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1815</v>
      </c>
      <c r="D148" s="325"/>
      <c r="E148" s="325"/>
      <c r="F148" s="325" t="s">
        <v>1816</v>
      </c>
      <c r="G148" s="326"/>
      <c r="H148" s="325" t="s">
        <v>53</v>
      </c>
      <c r="I148" s="325" t="s">
        <v>56</v>
      </c>
      <c r="J148" s="325" t="s">
        <v>1817</v>
      </c>
      <c r="K148" s="324"/>
    </row>
    <row r="149" s="1" customFormat="1" ht="17.25" customHeight="1">
      <c r="B149" s="322"/>
      <c r="C149" s="327" t="s">
        <v>1818</v>
      </c>
      <c r="D149" s="327"/>
      <c r="E149" s="327"/>
      <c r="F149" s="328" t="s">
        <v>1819</v>
      </c>
      <c r="G149" s="329"/>
      <c r="H149" s="327"/>
      <c r="I149" s="327"/>
      <c r="J149" s="327" t="s">
        <v>1820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1824</v>
      </c>
      <c r="D151" s="310"/>
      <c r="E151" s="310"/>
      <c r="F151" s="363" t="s">
        <v>1821</v>
      </c>
      <c r="G151" s="310"/>
      <c r="H151" s="362" t="s">
        <v>1861</v>
      </c>
      <c r="I151" s="362" t="s">
        <v>1823</v>
      </c>
      <c r="J151" s="362">
        <v>120</v>
      </c>
      <c r="K151" s="358"/>
    </row>
    <row r="152" s="1" customFormat="1" ht="15" customHeight="1">
      <c r="B152" s="335"/>
      <c r="C152" s="362" t="s">
        <v>1870</v>
      </c>
      <c r="D152" s="310"/>
      <c r="E152" s="310"/>
      <c r="F152" s="363" t="s">
        <v>1821</v>
      </c>
      <c r="G152" s="310"/>
      <c r="H152" s="362" t="s">
        <v>1881</v>
      </c>
      <c r="I152" s="362" t="s">
        <v>1823</v>
      </c>
      <c r="J152" s="362" t="s">
        <v>1872</v>
      </c>
      <c r="K152" s="358"/>
    </row>
    <row r="153" s="1" customFormat="1" ht="15" customHeight="1">
      <c r="B153" s="335"/>
      <c r="C153" s="362" t="s">
        <v>84</v>
      </c>
      <c r="D153" s="310"/>
      <c r="E153" s="310"/>
      <c r="F153" s="363" t="s">
        <v>1821</v>
      </c>
      <c r="G153" s="310"/>
      <c r="H153" s="362" t="s">
        <v>1882</v>
      </c>
      <c r="I153" s="362" t="s">
        <v>1823</v>
      </c>
      <c r="J153" s="362" t="s">
        <v>1872</v>
      </c>
      <c r="K153" s="358"/>
    </row>
    <row r="154" s="1" customFormat="1" ht="15" customHeight="1">
      <c r="B154" s="335"/>
      <c r="C154" s="362" t="s">
        <v>1826</v>
      </c>
      <c r="D154" s="310"/>
      <c r="E154" s="310"/>
      <c r="F154" s="363" t="s">
        <v>1827</v>
      </c>
      <c r="G154" s="310"/>
      <c r="H154" s="362" t="s">
        <v>1861</v>
      </c>
      <c r="I154" s="362" t="s">
        <v>1823</v>
      </c>
      <c r="J154" s="362">
        <v>50</v>
      </c>
      <c r="K154" s="358"/>
    </row>
    <row r="155" s="1" customFormat="1" ht="15" customHeight="1">
      <c r="B155" s="335"/>
      <c r="C155" s="362" t="s">
        <v>1829</v>
      </c>
      <c r="D155" s="310"/>
      <c r="E155" s="310"/>
      <c r="F155" s="363" t="s">
        <v>1821</v>
      </c>
      <c r="G155" s="310"/>
      <c r="H155" s="362" t="s">
        <v>1861</v>
      </c>
      <c r="I155" s="362" t="s">
        <v>1831</v>
      </c>
      <c r="J155" s="362"/>
      <c r="K155" s="358"/>
    </row>
    <row r="156" s="1" customFormat="1" ht="15" customHeight="1">
      <c r="B156" s="335"/>
      <c r="C156" s="362" t="s">
        <v>1840</v>
      </c>
      <c r="D156" s="310"/>
      <c r="E156" s="310"/>
      <c r="F156" s="363" t="s">
        <v>1827</v>
      </c>
      <c r="G156" s="310"/>
      <c r="H156" s="362" t="s">
        <v>1861</v>
      </c>
      <c r="I156" s="362" t="s">
        <v>1823</v>
      </c>
      <c r="J156" s="362">
        <v>50</v>
      </c>
      <c r="K156" s="358"/>
    </row>
    <row r="157" s="1" customFormat="1" ht="15" customHeight="1">
      <c r="B157" s="335"/>
      <c r="C157" s="362" t="s">
        <v>1848</v>
      </c>
      <c r="D157" s="310"/>
      <c r="E157" s="310"/>
      <c r="F157" s="363" t="s">
        <v>1827</v>
      </c>
      <c r="G157" s="310"/>
      <c r="H157" s="362" t="s">
        <v>1861</v>
      </c>
      <c r="I157" s="362" t="s">
        <v>1823</v>
      </c>
      <c r="J157" s="362">
        <v>50</v>
      </c>
      <c r="K157" s="358"/>
    </row>
    <row r="158" s="1" customFormat="1" ht="15" customHeight="1">
      <c r="B158" s="335"/>
      <c r="C158" s="362" t="s">
        <v>1846</v>
      </c>
      <c r="D158" s="310"/>
      <c r="E158" s="310"/>
      <c r="F158" s="363" t="s">
        <v>1827</v>
      </c>
      <c r="G158" s="310"/>
      <c r="H158" s="362" t="s">
        <v>1861</v>
      </c>
      <c r="I158" s="362" t="s">
        <v>1823</v>
      </c>
      <c r="J158" s="362">
        <v>50</v>
      </c>
      <c r="K158" s="358"/>
    </row>
    <row r="159" s="1" customFormat="1" ht="15" customHeight="1">
      <c r="B159" s="335"/>
      <c r="C159" s="362" t="s">
        <v>115</v>
      </c>
      <c r="D159" s="310"/>
      <c r="E159" s="310"/>
      <c r="F159" s="363" t="s">
        <v>1821</v>
      </c>
      <c r="G159" s="310"/>
      <c r="H159" s="362" t="s">
        <v>1883</v>
      </c>
      <c r="I159" s="362" t="s">
        <v>1823</v>
      </c>
      <c r="J159" s="362" t="s">
        <v>1884</v>
      </c>
      <c r="K159" s="358"/>
    </row>
    <row r="160" s="1" customFormat="1" ht="15" customHeight="1">
      <c r="B160" s="335"/>
      <c r="C160" s="362" t="s">
        <v>1885</v>
      </c>
      <c r="D160" s="310"/>
      <c r="E160" s="310"/>
      <c r="F160" s="363" t="s">
        <v>1821</v>
      </c>
      <c r="G160" s="310"/>
      <c r="H160" s="362" t="s">
        <v>1886</v>
      </c>
      <c r="I160" s="362" t="s">
        <v>1856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1887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1815</v>
      </c>
      <c r="D166" s="325"/>
      <c r="E166" s="325"/>
      <c r="F166" s="325" t="s">
        <v>1816</v>
      </c>
      <c r="G166" s="367"/>
      <c r="H166" s="368" t="s">
        <v>53</v>
      </c>
      <c r="I166" s="368" t="s">
        <v>56</v>
      </c>
      <c r="J166" s="325" t="s">
        <v>1817</v>
      </c>
      <c r="K166" s="302"/>
    </row>
    <row r="167" s="1" customFormat="1" ht="17.25" customHeight="1">
      <c r="B167" s="303"/>
      <c r="C167" s="327" t="s">
        <v>1818</v>
      </c>
      <c r="D167" s="327"/>
      <c r="E167" s="327"/>
      <c r="F167" s="328" t="s">
        <v>1819</v>
      </c>
      <c r="G167" s="369"/>
      <c r="H167" s="370"/>
      <c r="I167" s="370"/>
      <c r="J167" s="327" t="s">
        <v>1820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1824</v>
      </c>
      <c r="D169" s="310"/>
      <c r="E169" s="310"/>
      <c r="F169" s="333" t="s">
        <v>1821</v>
      </c>
      <c r="G169" s="310"/>
      <c r="H169" s="310" t="s">
        <v>1861</v>
      </c>
      <c r="I169" s="310" t="s">
        <v>1823</v>
      </c>
      <c r="J169" s="310">
        <v>120</v>
      </c>
      <c r="K169" s="358"/>
    </row>
    <row r="170" s="1" customFormat="1" ht="15" customHeight="1">
      <c r="B170" s="335"/>
      <c r="C170" s="310" t="s">
        <v>1870</v>
      </c>
      <c r="D170" s="310"/>
      <c r="E170" s="310"/>
      <c r="F170" s="333" t="s">
        <v>1821</v>
      </c>
      <c r="G170" s="310"/>
      <c r="H170" s="310" t="s">
        <v>1871</v>
      </c>
      <c r="I170" s="310" t="s">
        <v>1823</v>
      </c>
      <c r="J170" s="310" t="s">
        <v>1872</v>
      </c>
      <c r="K170" s="358"/>
    </row>
    <row r="171" s="1" customFormat="1" ht="15" customHeight="1">
      <c r="B171" s="335"/>
      <c r="C171" s="310" t="s">
        <v>84</v>
      </c>
      <c r="D171" s="310"/>
      <c r="E171" s="310"/>
      <c r="F171" s="333" t="s">
        <v>1821</v>
      </c>
      <c r="G171" s="310"/>
      <c r="H171" s="310" t="s">
        <v>1888</v>
      </c>
      <c r="I171" s="310" t="s">
        <v>1823</v>
      </c>
      <c r="J171" s="310" t="s">
        <v>1872</v>
      </c>
      <c r="K171" s="358"/>
    </row>
    <row r="172" s="1" customFormat="1" ht="15" customHeight="1">
      <c r="B172" s="335"/>
      <c r="C172" s="310" t="s">
        <v>1826</v>
      </c>
      <c r="D172" s="310"/>
      <c r="E172" s="310"/>
      <c r="F172" s="333" t="s">
        <v>1827</v>
      </c>
      <c r="G172" s="310"/>
      <c r="H172" s="310" t="s">
        <v>1888</v>
      </c>
      <c r="I172" s="310" t="s">
        <v>1823</v>
      </c>
      <c r="J172" s="310">
        <v>50</v>
      </c>
      <c r="K172" s="358"/>
    </row>
    <row r="173" s="1" customFormat="1" ht="15" customHeight="1">
      <c r="B173" s="335"/>
      <c r="C173" s="310" t="s">
        <v>1829</v>
      </c>
      <c r="D173" s="310"/>
      <c r="E173" s="310"/>
      <c r="F173" s="333" t="s">
        <v>1821</v>
      </c>
      <c r="G173" s="310"/>
      <c r="H173" s="310" t="s">
        <v>1888</v>
      </c>
      <c r="I173" s="310" t="s">
        <v>1831</v>
      </c>
      <c r="J173" s="310"/>
      <c r="K173" s="358"/>
    </row>
    <row r="174" s="1" customFormat="1" ht="15" customHeight="1">
      <c r="B174" s="335"/>
      <c r="C174" s="310" t="s">
        <v>1840</v>
      </c>
      <c r="D174" s="310"/>
      <c r="E174" s="310"/>
      <c r="F174" s="333" t="s">
        <v>1827</v>
      </c>
      <c r="G174" s="310"/>
      <c r="H174" s="310" t="s">
        <v>1888</v>
      </c>
      <c r="I174" s="310" t="s">
        <v>1823</v>
      </c>
      <c r="J174" s="310">
        <v>50</v>
      </c>
      <c r="K174" s="358"/>
    </row>
    <row r="175" s="1" customFormat="1" ht="15" customHeight="1">
      <c r="B175" s="335"/>
      <c r="C175" s="310" t="s">
        <v>1848</v>
      </c>
      <c r="D175" s="310"/>
      <c r="E175" s="310"/>
      <c r="F175" s="333" t="s">
        <v>1827</v>
      </c>
      <c r="G175" s="310"/>
      <c r="H175" s="310" t="s">
        <v>1888</v>
      </c>
      <c r="I175" s="310" t="s">
        <v>1823</v>
      </c>
      <c r="J175" s="310">
        <v>50</v>
      </c>
      <c r="K175" s="358"/>
    </row>
    <row r="176" s="1" customFormat="1" ht="15" customHeight="1">
      <c r="B176" s="335"/>
      <c r="C176" s="310" t="s">
        <v>1846</v>
      </c>
      <c r="D176" s="310"/>
      <c r="E176" s="310"/>
      <c r="F176" s="333" t="s">
        <v>1827</v>
      </c>
      <c r="G176" s="310"/>
      <c r="H176" s="310" t="s">
        <v>1888</v>
      </c>
      <c r="I176" s="310" t="s">
        <v>1823</v>
      </c>
      <c r="J176" s="310">
        <v>50</v>
      </c>
      <c r="K176" s="358"/>
    </row>
    <row r="177" s="1" customFormat="1" ht="15" customHeight="1">
      <c r="B177" s="335"/>
      <c r="C177" s="310" t="s">
        <v>132</v>
      </c>
      <c r="D177" s="310"/>
      <c r="E177" s="310"/>
      <c r="F177" s="333" t="s">
        <v>1821</v>
      </c>
      <c r="G177" s="310"/>
      <c r="H177" s="310" t="s">
        <v>1889</v>
      </c>
      <c r="I177" s="310" t="s">
        <v>1890</v>
      </c>
      <c r="J177" s="310"/>
      <c r="K177" s="358"/>
    </row>
    <row r="178" s="1" customFormat="1" ht="15" customHeight="1">
      <c r="B178" s="335"/>
      <c r="C178" s="310" t="s">
        <v>56</v>
      </c>
      <c r="D178" s="310"/>
      <c r="E178" s="310"/>
      <c r="F178" s="333" t="s">
        <v>1821</v>
      </c>
      <c r="G178" s="310"/>
      <c r="H178" s="310" t="s">
        <v>1891</v>
      </c>
      <c r="I178" s="310" t="s">
        <v>1892</v>
      </c>
      <c r="J178" s="310">
        <v>1</v>
      </c>
      <c r="K178" s="358"/>
    </row>
    <row r="179" s="1" customFormat="1" ht="15" customHeight="1">
      <c r="B179" s="335"/>
      <c r="C179" s="310" t="s">
        <v>52</v>
      </c>
      <c r="D179" s="310"/>
      <c r="E179" s="310"/>
      <c r="F179" s="333" t="s">
        <v>1821</v>
      </c>
      <c r="G179" s="310"/>
      <c r="H179" s="310" t="s">
        <v>1893</v>
      </c>
      <c r="I179" s="310" t="s">
        <v>1823</v>
      </c>
      <c r="J179" s="310">
        <v>20</v>
      </c>
      <c r="K179" s="358"/>
    </row>
    <row r="180" s="1" customFormat="1" ht="15" customHeight="1">
      <c r="B180" s="335"/>
      <c r="C180" s="310" t="s">
        <v>53</v>
      </c>
      <c r="D180" s="310"/>
      <c r="E180" s="310"/>
      <c r="F180" s="333" t="s">
        <v>1821</v>
      </c>
      <c r="G180" s="310"/>
      <c r="H180" s="310" t="s">
        <v>1894</v>
      </c>
      <c r="I180" s="310" t="s">
        <v>1823</v>
      </c>
      <c r="J180" s="310">
        <v>255</v>
      </c>
      <c r="K180" s="358"/>
    </row>
    <row r="181" s="1" customFormat="1" ht="15" customHeight="1">
      <c r="B181" s="335"/>
      <c r="C181" s="310" t="s">
        <v>133</v>
      </c>
      <c r="D181" s="310"/>
      <c r="E181" s="310"/>
      <c r="F181" s="333" t="s">
        <v>1821</v>
      </c>
      <c r="G181" s="310"/>
      <c r="H181" s="310" t="s">
        <v>1785</v>
      </c>
      <c r="I181" s="310" t="s">
        <v>1823</v>
      </c>
      <c r="J181" s="310">
        <v>10</v>
      </c>
      <c r="K181" s="358"/>
    </row>
    <row r="182" s="1" customFormat="1" ht="15" customHeight="1">
      <c r="B182" s="335"/>
      <c r="C182" s="310" t="s">
        <v>134</v>
      </c>
      <c r="D182" s="310"/>
      <c r="E182" s="310"/>
      <c r="F182" s="333" t="s">
        <v>1821</v>
      </c>
      <c r="G182" s="310"/>
      <c r="H182" s="310" t="s">
        <v>1895</v>
      </c>
      <c r="I182" s="310" t="s">
        <v>1856</v>
      </c>
      <c r="J182" s="310"/>
      <c r="K182" s="358"/>
    </row>
    <row r="183" s="1" customFormat="1" ht="15" customHeight="1">
      <c r="B183" s="335"/>
      <c r="C183" s="310" t="s">
        <v>1896</v>
      </c>
      <c r="D183" s="310"/>
      <c r="E183" s="310"/>
      <c r="F183" s="333" t="s">
        <v>1821</v>
      </c>
      <c r="G183" s="310"/>
      <c r="H183" s="310" t="s">
        <v>1897</v>
      </c>
      <c r="I183" s="310" t="s">
        <v>1856</v>
      </c>
      <c r="J183" s="310"/>
      <c r="K183" s="358"/>
    </row>
    <row r="184" s="1" customFormat="1" ht="15" customHeight="1">
      <c r="B184" s="335"/>
      <c r="C184" s="310" t="s">
        <v>1885</v>
      </c>
      <c r="D184" s="310"/>
      <c r="E184" s="310"/>
      <c r="F184" s="333" t="s">
        <v>1821</v>
      </c>
      <c r="G184" s="310"/>
      <c r="H184" s="310" t="s">
        <v>1898</v>
      </c>
      <c r="I184" s="310" t="s">
        <v>1856</v>
      </c>
      <c r="J184" s="310"/>
      <c r="K184" s="358"/>
    </row>
    <row r="185" s="1" customFormat="1" ht="15" customHeight="1">
      <c r="B185" s="335"/>
      <c r="C185" s="310" t="s">
        <v>136</v>
      </c>
      <c r="D185" s="310"/>
      <c r="E185" s="310"/>
      <c r="F185" s="333" t="s">
        <v>1827</v>
      </c>
      <c r="G185" s="310"/>
      <c r="H185" s="310" t="s">
        <v>1899</v>
      </c>
      <c r="I185" s="310" t="s">
        <v>1823</v>
      </c>
      <c r="J185" s="310">
        <v>50</v>
      </c>
      <c r="K185" s="358"/>
    </row>
    <row r="186" s="1" customFormat="1" ht="15" customHeight="1">
      <c r="B186" s="335"/>
      <c r="C186" s="310" t="s">
        <v>1900</v>
      </c>
      <c r="D186" s="310"/>
      <c r="E186" s="310"/>
      <c r="F186" s="333" t="s">
        <v>1827</v>
      </c>
      <c r="G186" s="310"/>
      <c r="H186" s="310" t="s">
        <v>1901</v>
      </c>
      <c r="I186" s="310" t="s">
        <v>1902</v>
      </c>
      <c r="J186" s="310"/>
      <c r="K186" s="358"/>
    </row>
    <row r="187" s="1" customFormat="1" ht="15" customHeight="1">
      <c r="B187" s="335"/>
      <c r="C187" s="310" t="s">
        <v>1903</v>
      </c>
      <c r="D187" s="310"/>
      <c r="E187" s="310"/>
      <c r="F187" s="333" t="s">
        <v>1827</v>
      </c>
      <c r="G187" s="310"/>
      <c r="H187" s="310" t="s">
        <v>1904</v>
      </c>
      <c r="I187" s="310" t="s">
        <v>1902</v>
      </c>
      <c r="J187" s="310"/>
      <c r="K187" s="358"/>
    </row>
    <row r="188" s="1" customFormat="1" ht="15" customHeight="1">
      <c r="B188" s="335"/>
      <c r="C188" s="310" t="s">
        <v>1905</v>
      </c>
      <c r="D188" s="310"/>
      <c r="E188" s="310"/>
      <c r="F188" s="333" t="s">
        <v>1827</v>
      </c>
      <c r="G188" s="310"/>
      <c r="H188" s="310" t="s">
        <v>1906</v>
      </c>
      <c r="I188" s="310" t="s">
        <v>1902</v>
      </c>
      <c r="J188" s="310"/>
      <c r="K188" s="358"/>
    </row>
    <row r="189" s="1" customFormat="1" ht="15" customHeight="1">
      <c r="B189" s="335"/>
      <c r="C189" s="371" t="s">
        <v>1907</v>
      </c>
      <c r="D189" s="310"/>
      <c r="E189" s="310"/>
      <c r="F189" s="333" t="s">
        <v>1827</v>
      </c>
      <c r="G189" s="310"/>
      <c r="H189" s="310" t="s">
        <v>1908</v>
      </c>
      <c r="I189" s="310" t="s">
        <v>1909</v>
      </c>
      <c r="J189" s="372" t="s">
        <v>1910</v>
      </c>
      <c r="K189" s="358"/>
    </row>
    <row r="190" s="18" customFormat="1" ht="15" customHeight="1">
      <c r="B190" s="373"/>
      <c r="C190" s="374" t="s">
        <v>1911</v>
      </c>
      <c r="D190" s="375"/>
      <c r="E190" s="375"/>
      <c r="F190" s="376" t="s">
        <v>1827</v>
      </c>
      <c r="G190" s="375"/>
      <c r="H190" s="375" t="s">
        <v>1912</v>
      </c>
      <c r="I190" s="375" t="s">
        <v>1909</v>
      </c>
      <c r="J190" s="377" t="s">
        <v>1910</v>
      </c>
      <c r="K190" s="378"/>
    </row>
    <row r="191" s="1" customFormat="1" ht="15" customHeight="1">
      <c r="B191" s="335"/>
      <c r="C191" s="371" t="s">
        <v>41</v>
      </c>
      <c r="D191" s="310"/>
      <c r="E191" s="310"/>
      <c r="F191" s="333" t="s">
        <v>1821</v>
      </c>
      <c r="G191" s="310"/>
      <c r="H191" s="307" t="s">
        <v>1913</v>
      </c>
      <c r="I191" s="310" t="s">
        <v>1914</v>
      </c>
      <c r="J191" s="310"/>
      <c r="K191" s="358"/>
    </row>
    <row r="192" s="1" customFormat="1" ht="15" customHeight="1">
      <c r="B192" s="335"/>
      <c r="C192" s="371" t="s">
        <v>1915</v>
      </c>
      <c r="D192" s="310"/>
      <c r="E192" s="310"/>
      <c r="F192" s="333" t="s">
        <v>1821</v>
      </c>
      <c r="G192" s="310"/>
      <c r="H192" s="310" t="s">
        <v>1916</v>
      </c>
      <c r="I192" s="310" t="s">
        <v>1856</v>
      </c>
      <c r="J192" s="310"/>
      <c r="K192" s="358"/>
    </row>
    <row r="193" s="1" customFormat="1" ht="15" customHeight="1">
      <c r="B193" s="335"/>
      <c r="C193" s="371" t="s">
        <v>1917</v>
      </c>
      <c r="D193" s="310"/>
      <c r="E193" s="310"/>
      <c r="F193" s="333" t="s">
        <v>1821</v>
      </c>
      <c r="G193" s="310"/>
      <c r="H193" s="310" t="s">
        <v>1918</v>
      </c>
      <c r="I193" s="310" t="s">
        <v>1856</v>
      </c>
      <c r="J193" s="310"/>
      <c r="K193" s="358"/>
    </row>
    <row r="194" s="1" customFormat="1" ht="15" customHeight="1">
      <c r="B194" s="335"/>
      <c r="C194" s="371" t="s">
        <v>1919</v>
      </c>
      <c r="D194" s="310"/>
      <c r="E194" s="310"/>
      <c r="F194" s="333" t="s">
        <v>1827</v>
      </c>
      <c r="G194" s="310"/>
      <c r="H194" s="310" t="s">
        <v>1920</v>
      </c>
      <c r="I194" s="310" t="s">
        <v>1856</v>
      </c>
      <c r="J194" s="310"/>
      <c r="K194" s="358"/>
    </row>
    <row r="195" s="1" customFormat="1" ht="15" customHeight="1">
      <c r="B195" s="364"/>
      <c r="C195" s="379"/>
      <c r="D195" s="344"/>
      <c r="E195" s="344"/>
      <c r="F195" s="344"/>
      <c r="G195" s="344"/>
      <c r="H195" s="344"/>
      <c r="I195" s="344"/>
      <c r="J195" s="344"/>
      <c r="K195" s="365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46"/>
      <c r="C197" s="356"/>
      <c r="D197" s="356"/>
      <c r="E197" s="356"/>
      <c r="F197" s="366"/>
      <c r="G197" s="356"/>
      <c r="H197" s="356"/>
      <c r="I197" s="356"/>
      <c r="J197" s="356"/>
      <c r="K197" s="346"/>
    </row>
    <row r="198" s="1" customFormat="1" ht="18.75" customHeight="1"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</row>
    <row r="199" s="1" customFormat="1" ht="13.5">
      <c r="B199" s="297"/>
      <c r="C199" s="298"/>
      <c r="D199" s="298"/>
      <c r="E199" s="298"/>
      <c r="F199" s="298"/>
      <c r="G199" s="298"/>
      <c r="H199" s="298"/>
      <c r="I199" s="298"/>
      <c r="J199" s="298"/>
      <c r="K199" s="299"/>
    </row>
    <row r="200" s="1" customFormat="1" ht="21">
      <c r="B200" s="300"/>
      <c r="C200" s="301" t="s">
        <v>1921</v>
      </c>
      <c r="D200" s="301"/>
      <c r="E200" s="301"/>
      <c r="F200" s="301"/>
      <c r="G200" s="301"/>
      <c r="H200" s="301"/>
      <c r="I200" s="301"/>
      <c r="J200" s="301"/>
      <c r="K200" s="302"/>
    </row>
    <row r="201" s="1" customFormat="1" ht="25.5" customHeight="1">
      <c r="B201" s="300"/>
      <c r="C201" s="380" t="s">
        <v>1922</v>
      </c>
      <c r="D201" s="380"/>
      <c r="E201" s="380"/>
      <c r="F201" s="380" t="s">
        <v>1923</v>
      </c>
      <c r="G201" s="381"/>
      <c r="H201" s="380" t="s">
        <v>1924</v>
      </c>
      <c r="I201" s="380"/>
      <c r="J201" s="380"/>
      <c r="K201" s="302"/>
    </row>
    <row r="202" s="1" customFormat="1" ht="5.25" customHeight="1">
      <c r="B202" s="335"/>
      <c r="C202" s="330"/>
      <c r="D202" s="330"/>
      <c r="E202" s="330"/>
      <c r="F202" s="330"/>
      <c r="G202" s="356"/>
      <c r="H202" s="330"/>
      <c r="I202" s="330"/>
      <c r="J202" s="330"/>
      <c r="K202" s="358"/>
    </row>
    <row r="203" s="1" customFormat="1" ht="15" customHeight="1">
      <c r="B203" s="335"/>
      <c r="C203" s="310" t="s">
        <v>1914</v>
      </c>
      <c r="D203" s="310"/>
      <c r="E203" s="310"/>
      <c r="F203" s="333" t="s">
        <v>42</v>
      </c>
      <c r="G203" s="310"/>
      <c r="H203" s="310" t="s">
        <v>1925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43</v>
      </c>
      <c r="G204" s="310"/>
      <c r="H204" s="310" t="s">
        <v>1926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46</v>
      </c>
      <c r="G205" s="310"/>
      <c r="H205" s="310" t="s">
        <v>1927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44</v>
      </c>
      <c r="G206" s="310"/>
      <c r="H206" s="310" t="s">
        <v>1928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 t="s">
        <v>45</v>
      </c>
      <c r="G207" s="310"/>
      <c r="H207" s="310" t="s">
        <v>1929</v>
      </c>
      <c r="I207" s="310"/>
      <c r="J207" s="310"/>
      <c r="K207" s="358"/>
    </row>
    <row r="208" s="1" customFormat="1" ht="15" customHeight="1">
      <c r="B208" s="335"/>
      <c r="C208" s="310"/>
      <c r="D208" s="310"/>
      <c r="E208" s="310"/>
      <c r="F208" s="333"/>
      <c r="G208" s="310"/>
      <c r="H208" s="310"/>
      <c r="I208" s="310"/>
      <c r="J208" s="310"/>
      <c r="K208" s="358"/>
    </row>
    <row r="209" s="1" customFormat="1" ht="15" customHeight="1">
      <c r="B209" s="335"/>
      <c r="C209" s="310" t="s">
        <v>1868</v>
      </c>
      <c r="D209" s="310"/>
      <c r="E209" s="310"/>
      <c r="F209" s="333" t="s">
        <v>77</v>
      </c>
      <c r="G209" s="310"/>
      <c r="H209" s="310" t="s">
        <v>1930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1767</v>
      </c>
      <c r="G210" s="310"/>
      <c r="H210" s="310" t="s">
        <v>1768</v>
      </c>
      <c r="I210" s="310"/>
      <c r="J210" s="310"/>
      <c r="K210" s="358"/>
    </row>
    <row r="211" s="1" customFormat="1" ht="15" customHeight="1">
      <c r="B211" s="335"/>
      <c r="C211" s="310"/>
      <c r="D211" s="310"/>
      <c r="E211" s="310"/>
      <c r="F211" s="333" t="s">
        <v>1765</v>
      </c>
      <c r="G211" s="310"/>
      <c r="H211" s="310" t="s">
        <v>1931</v>
      </c>
      <c r="I211" s="310"/>
      <c r="J211" s="310"/>
      <c r="K211" s="358"/>
    </row>
    <row r="212" s="1" customFormat="1" ht="15" customHeight="1">
      <c r="B212" s="382"/>
      <c r="C212" s="310"/>
      <c r="D212" s="310"/>
      <c r="E212" s="310"/>
      <c r="F212" s="333" t="s">
        <v>1769</v>
      </c>
      <c r="G212" s="371"/>
      <c r="H212" s="362" t="s">
        <v>90</v>
      </c>
      <c r="I212" s="362"/>
      <c r="J212" s="362"/>
      <c r="K212" s="383"/>
    </row>
    <row r="213" s="1" customFormat="1" ht="15" customHeight="1">
      <c r="B213" s="382"/>
      <c r="C213" s="310"/>
      <c r="D213" s="310"/>
      <c r="E213" s="310"/>
      <c r="F213" s="333" t="s">
        <v>886</v>
      </c>
      <c r="G213" s="371"/>
      <c r="H213" s="362" t="s">
        <v>1528</v>
      </c>
      <c r="I213" s="362"/>
      <c r="J213" s="362"/>
      <c r="K213" s="383"/>
    </row>
    <row r="214" s="1" customFormat="1" ht="15" customHeight="1">
      <c r="B214" s="382"/>
      <c r="C214" s="310"/>
      <c r="D214" s="310"/>
      <c r="E214" s="310"/>
      <c r="F214" s="333"/>
      <c r="G214" s="371"/>
      <c r="H214" s="362"/>
      <c r="I214" s="362"/>
      <c r="J214" s="362"/>
      <c r="K214" s="383"/>
    </row>
    <row r="215" s="1" customFormat="1" ht="15" customHeight="1">
      <c r="B215" s="382"/>
      <c r="C215" s="310" t="s">
        <v>1892</v>
      </c>
      <c r="D215" s="310"/>
      <c r="E215" s="310"/>
      <c r="F215" s="333">
        <v>1</v>
      </c>
      <c r="G215" s="371"/>
      <c r="H215" s="362" t="s">
        <v>1932</v>
      </c>
      <c r="I215" s="362"/>
      <c r="J215" s="362"/>
      <c r="K215" s="383"/>
    </row>
    <row r="216" s="1" customFormat="1" ht="15" customHeight="1">
      <c r="B216" s="382"/>
      <c r="C216" s="310"/>
      <c r="D216" s="310"/>
      <c r="E216" s="310"/>
      <c r="F216" s="333">
        <v>2</v>
      </c>
      <c r="G216" s="371"/>
      <c r="H216" s="362" t="s">
        <v>1933</v>
      </c>
      <c r="I216" s="362"/>
      <c r="J216" s="362"/>
      <c r="K216" s="383"/>
    </row>
    <row r="217" s="1" customFormat="1" ht="15" customHeight="1">
      <c r="B217" s="382"/>
      <c r="C217" s="310"/>
      <c r="D217" s="310"/>
      <c r="E217" s="310"/>
      <c r="F217" s="333">
        <v>3</v>
      </c>
      <c r="G217" s="371"/>
      <c r="H217" s="362" t="s">
        <v>1934</v>
      </c>
      <c r="I217" s="362"/>
      <c r="J217" s="362"/>
      <c r="K217" s="383"/>
    </row>
    <row r="218" s="1" customFormat="1" ht="15" customHeight="1">
      <c r="B218" s="382"/>
      <c r="C218" s="310"/>
      <c r="D218" s="310"/>
      <c r="E218" s="310"/>
      <c r="F218" s="333">
        <v>4</v>
      </c>
      <c r="G218" s="371"/>
      <c r="H218" s="362" t="s">
        <v>1935</v>
      </c>
      <c r="I218" s="362"/>
      <c r="J218" s="362"/>
      <c r="K218" s="383"/>
    </row>
    <row r="219" s="1" customFormat="1" ht="12.75" customHeight="1">
      <c r="B219" s="384"/>
      <c r="C219" s="385"/>
      <c r="D219" s="385"/>
      <c r="E219" s="385"/>
      <c r="F219" s="385"/>
      <c r="G219" s="385"/>
      <c r="H219" s="385"/>
      <c r="I219" s="385"/>
      <c r="J219" s="385"/>
      <c r="K219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2025-01-14T16:17:58Z</dcterms:created>
  <dcterms:modified xsi:type="dcterms:W3CDTF">2025-01-14T16:18:03Z</dcterms:modified>
</cp:coreProperties>
</file>