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-079-01 - SO01 - m.č...." sheetId="2" r:id="rId2"/>
    <sheet name="2024-079-02 - SO02 - m.č...." sheetId="3" r:id="rId3"/>
    <sheet name="2024-079-03 - SO03 - m.č...." sheetId="4" r:id="rId4"/>
    <sheet name="2024-079-04 - SO04 - m.č...." sheetId="5" r:id="rId5"/>
    <sheet name="2024-079-05 - SO05 - m.č...." sheetId="6" r:id="rId6"/>
    <sheet name="2024-079-06 - SO06 - m.č...." sheetId="7" r:id="rId7"/>
    <sheet name="2024-079-07 - SO07 - střecha" sheetId="8" r:id="rId8"/>
    <sheet name="2024-079-08 - Profese - ZTI" sheetId="9" r:id="rId9"/>
    <sheet name="2024-079-09 - Profese - U..." sheetId="10" r:id="rId10"/>
    <sheet name="2024-079-10 - Profese -VZ..." sheetId="11" r:id="rId11"/>
    <sheet name="2024-079-11 - Profese - S..." sheetId="12" r:id="rId12"/>
    <sheet name="2024-079-12 - Profese - R..." sheetId="13" r:id="rId13"/>
    <sheet name="2024-079-13 - Profese - S..." sheetId="14" r:id="rId14"/>
    <sheet name="2024-079-14 - Profese - S..." sheetId="15" r:id="rId15"/>
    <sheet name="2024-079-15 - Profese - S..." sheetId="16" r:id="rId16"/>
    <sheet name="2024-079-16 - Profese - S..." sheetId="17" r:id="rId17"/>
    <sheet name="2024-079-17 - Profese - S..." sheetId="18" r:id="rId18"/>
    <sheet name="2024-079-18 - VRN - vedle..." sheetId="19" r:id="rId19"/>
    <sheet name="Pokyny pro vyplnění" sheetId="20" r:id="rId20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'2024-079-01 - SO01 - m.č....'!$C$99:$K$453</definedName>
    <definedName name="_xlnm.Print_Area" localSheetId="1">'2024-079-01 - SO01 - m.č....'!$C$4:$J$39,'2024-079-01 - SO01 - m.č....'!$C$45:$J$81,'2024-079-01 - SO01 - m.č....'!$C$87:$K$453</definedName>
    <definedName name="_xlnm.Print_Titles" localSheetId="1">'2024-079-01 - SO01 - m.č....'!$99:$99</definedName>
    <definedName name="_xlnm._FilterDatabase" localSheetId="2" hidden="1">'2024-079-02 - SO02 - m.č....'!$C$96:$K$325</definedName>
    <definedName name="_xlnm.Print_Area" localSheetId="2">'2024-079-02 - SO02 - m.č....'!$C$4:$J$39,'2024-079-02 - SO02 - m.č....'!$C$45:$J$78,'2024-079-02 - SO02 - m.č....'!$C$84:$K$325</definedName>
    <definedName name="_xlnm.Print_Titles" localSheetId="2">'2024-079-02 - SO02 - m.č....'!$96:$96</definedName>
    <definedName name="_xlnm._FilterDatabase" localSheetId="3" hidden="1">'2024-079-03 - SO03 - m.č....'!$C$94:$K$341</definedName>
    <definedName name="_xlnm.Print_Area" localSheetId="3">'2024-079-03 - SO03 - m.č....'!$C$4:$J$39,'2024-079-03 - SO03 - m.č....'!$C$45:$J$76,'2024-079-03 - SO03 - m.č....'!$C$82:$K$341</definedName>
    <definedName name="_xlnm.Print_Titles" localSheetId="3">'2024-079-03 - SO03 - m.č....'!$94:$94</definedName>
    <definedName name="_xlnm._FilterDatabase" localSheetId="4" hidden="1">'2024-079-04 - SO04 - m.č....'!$C$94:$K$258</definedName>
    <definedName name="_xlnm.Print_Area" localSheetId="4">'2024-079-04 - SO04 - m.č....'!$C$4:$J$39,'2024-079-04 - SO04 - m.č....'!$C$45:$J$76,'2024-079-04 - SO04 - m.č....'!$C$82:$K$258</definedName>
    <definedName name="_xlnm.Print_Titles" localSheetId="4">'2024-079-04 - SO04 - m.č....'!$94:$94</definedName>
    <definedName name="_xlnm._FilterDatabase" localSheetId="5" hidden="1">'2024-079-05 - SO05 - m.č....'!$C$91:$K$209</definedName>
    <definedName name="_xlnm.Print_Area" localSheetId="5">'2024-079-05 - SO05 - m.č....'!$C$4:$J$39,'2024-079-05 - SO05 - m.č....'!$C$45:$J$73,'2024-079-05 - SO05 - m.č....'!$C$79:$K$209</definedName>
    <definedName name="_xlnm.Print_Titles" localSheetId="5">'2024-079-05 - SO05 - m.č....'!$91:$91</definedName>
    <definedName name="_xlnm._FilterDatabase" localSheetId="6" hidden="1">'2024-079-06 - SO06 - m.č....'!$C$91:$K$199</definedName>
    <definedName name="_xlnm.Print_Area" localSheetId="6">'2024-079-06 - SO06 - m.č....'!$C$4:$J$39,'2024-079-06 - SO06 - m.č....'!$C$45:$J$73,'2024-079-06 - SO06 - m.č....'!$C$79:$K$199</definedName>
    <definedName name="_xlnm.Print_Titles" localSheetId="6">'2024-079-06 - SO06 - m.č....'!$91:$91</definedName>
    <definedName name="_xlnm._FilterDatabase" localSheetId="7" hidden="1">'2024-079-07 - SO07 - střecha'!$C$88:$K$182</definedName>
    <definedName name="_xlnm.Print_Area" localSheetId="7">'2024-079-07 - SO07 - střecha'!$C$4:$J$39,'2024-079-07 - SO07 - střecha'!$C$45:$J$70,'2024-079-07 - SO07 - střecha'!$C$76:$K$182</definedName>
    <definedName name="_xlnm.Print_Titles" localSheetId="7">'2024-079-07 - SO07 - střecha'!$88:$88</definedName>
    <definedName name="_xlnm._FilterDatabase" localSheetId="8" hidden="1">'2024-079-08 - Profese - ZTI'!$C$80:$K$114</definedName>
    <definedName name="_xlnm.Print_Area" localSheetId="8">'2024-079-08 - Profese - ZTI'!$C$4:$J$39,'2024-079-08 - Profese - ZTI'!$C$45:$J$62,'2024-079-08 - Profese - ZTI'!$C$68:$K$114</definedName>
    <definedName name="_xlnm.Print_Titles" localSheetId="8">'2024-079-08 - Profese - ZTI'!$80:$80</definedName>
    <definedName name="_xlnm._FilterDatabase" localSheetId="9" hidden="1">'2024-079-09 - Profese - U...'!$C$79:$K$127</definedName>
    <definedName name="_xlnm.Print_Area" localSheetId="9">'2024-079-09 - Profese - U...'!$C$4:$J$39,'2024-079-09 - Profese - U...'!$C$45:$J$61,'2024-079-09 - Profese - U...'!$C$67:$K$127</definedName>
    <definedName name="_xlnm.Print_Titles" localSheetId="9">'2024-079-09 - Profese - U...'!$79:$79</definedName>
    <definedName name="_xlnm._FilterDatabase" localSheetId="10" hidden="1">'2024-079-10 - Profese -VZ...'!$C$79:$K$117</definedName>
    <definedName name="_xlnm.Print_Area" localSheetId="10">'2024-079-10 - Profese -VZ...'!$C$4:$J$39,'2024-079-10 - Profese -VZ...'!$C$45:$J$61,'2024-079-10 - Profese -VZ...'!$C$67:$K$117</definedName>
    <definedName name="_xlnm.Print_Titles" localSheetId="10">'2024-079-10 - Profese -VZ...'!$79:$79</definedName>
    <definedName name="_xlnm._FilterDatabase" localSheetId="11" hidden="1">'2024-079-11 - Profese - S...'!$C$79:$K$111</definedName>
    <definedName name="_xlnm.Print_Area" localSheetId="11">'2024-079-11 - Profese - S...'!$C$4:$J$39,'2024-079-11 - Profese - S...'!$C$45:$J$61,'2024-079-11 - Profese - S...'!$C$67:$K$111</definedName>
    <definedName name="_xlnm.Print_Titles" localSheetId="11">'2024-079-11 - Profese - S...'!$79:$79</definedName>
    <definedName name="_xlnm._FilterDatabase" localSheetId="12" hidden="1">'2024-079-12 - Profese - R...'!$C$79:$K$99</definedName>
    <definedName name="_xlnm.Print_Area" localSheetId="12">'2024-079-12 - Profese - R...'!$C$4:$J$39,'2024-079-12 - Profese - R...'!$C$45:$J$61,'2024-079-12 - Profese - R...'!$C$67:$K$99</definedName>
    <definedName name="_xlnm.Print_Titles" localSheetId="12">'2024-079-12 - Profese - R...'!$79:$79</definedName>
    <definedName name="_xlnm._FilterDatabase" localSheetId="13" hidden="1">'2024-079-13 - Profese - S...'!$C$79:$K$141</definedName>
    <definedName name="_xlnm.Print_Area" localSheetId="13">'2024-079-13 - Profese - S...'!$C$4:$J$39,'2024-079-13 - Profese - S...'!$C$45:$J$61,'2024-079-13 - Profese - S...'!$C$67:$K$141</definedName>
    <definedName name="_xlnm.Print_Titles" localSheetId="13">'2024-079-13 - Profese - S...'!$79:$79</definedName>
    <definedName name="_xlnm._FilterDatabase" localSheetId="14" hidden="1">'2024-079-14 - Profese - S...'!$C$79:$K$116</definedName>
    <definedName name="_xlnm.Print_Area" localSheetId="14">'2024-079-14 - Profese - S...'!$C$4:$J$39,'2024-079-14 - Profese - S...'!$C$45:$J$61,'2024-079-14 - Profese - S...'!$C$67:$K$116</definedName>
    <definedName name="_xlnm.Print_Titles" localSheetId="14">'2024-079-14 - Profese - S...'!$79:$79</definedName>
    <definedName name="_xlnm._FilterDatabase" localSheetId="15" hidden="1">'2024-079-15 - Profese - S...'!$C$79:$K$124</definedName>
    <definedName name="_xlnm.Print_Area" localSheetId="15">'2024-079-15 - Profese - S...'!$C$4:$J$39,'2024-079-15 - Profese - S...'!$C$45:$J$61,'2024-079-15 - Profese - S...'!$C$67:$K$124</definedName>
    <definedName name="_xlnm.Print_Titles" localSheetId="15">'2024-079-15 - Profese - S...'!$79:$79</definedName>
    <definedName name="_xlnm._FilterDatabase" localSheetId="16" hidden="1">'2024-079-16 - Profese - S...'!$C$80:$K$121</definedName>
    <definedName name="_xlnm.Print_Area" localSheetId="16">'2024-079-16 - Profese - S...'!$C$4:$J$39,'2024-079-16 - Profese - S...'!$C$45:$J$62,'2024-079-16 - Profese - S...'!$C$68:$K$121</definedName>
    <definedName name="_xlnm.Print_Titles" localSheetId="16">'2024-079-16 - Profese - S...'!$80:$80</definedName>
    <definedName name="_xlnm._FilterDatabase" localSheetId="17" hidden="1">'2024-079-17 - Profese - S...'!$C$85:$K$186</definedName>
    <definedName name="_xlnm.Print_Area" localSheetId="17">'2024-079-17 - Profese - S...'!$C$4:$J$39,'2024-079-17 - Profese - S...'!$C$45:$J$67,'2024-079-17 - Profese - S...'!$C$73:$K$186</definedName>
    <definedName name="_xlnm.Print_Titles" localSheetId="17">'2024-079-17 - Profese - S...'!$85:$85</definedName>
    <definedName name="_xlnm._FilterDatabase" localSheetId="18" hidden="1">'2024-079-18 - VRN - vedle...'!$C$84:$K$109</definedName>
    <definedName name="_xlnm.Print_Area" localSheetId="18">'2024-079-18 - VRN - vedle...'!$C$4:$J$39,'2024-079-18 - VRN - vedle...'!$C$45:$J$66,'2024-079-18 - VRN - vedle...'!$C$72:$K$109</definedName>
    <definedName name="_xlnm.Print_Titles" localSheetId="18">'2024-079-18 - VRN - vedle...'!$84:$84</definedName>
    <definedName name="_xlnm.Print_Area" localSheetId="1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9" l="1" r="J37"/>
  <c r="J36"/>
  <c i="1" r="AY72"/>
  <c i="19" r="J35"/>
  <c i="1" r="AX72"/>
  <c i="19" r="BI108"/>
  <c r="BH108"/>
  <c r="BG108"/>
  <c r="BF108"/>
  <c r="T108"/>
  <c r="T107"/>
  <c r="R108"/>
  <c r="R107"/>
  <c r="P108"/>
  <c r="P107"/>
  <c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R88"/>
  <c r="R87"/>
  <c r="P88"/>
  <c r="P87"/>
  <c r="J81"/>
  <c r="F81"/>
  <c r="F79"/>
  <c r="E77"/>
  <c r="J54"/>
  <c r="F54"/>
  <c r="F52"/>
  <c r="E50"/>
  <c r="J24"/>
  <c r="E24"/>
  <c r="J55"/>
  <c r="J23"/>
  <c r="J18"/>
  <c r="E18"/>
  <c r="F55"/>
  <c r="J17"/>
  <c r="J12"/>
  <c r="J52"/>
  <c r="E7"/>
  <c r="E75"/>
  <c i="18" r="J37"/>
  <c r="J36"/>
  <c i="1" r="AY71"/>
  <c i="18" r="J35"/>
  <c i="1" r="AX71"/>
  <c i="18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17" r="J37"/>
  <c r="J36"/>
  <c i="1" r="AY70"/>
  <c i="17" r="J35"/>
  <c i="1" r="AX70"/>
  <c i="17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16" r="J37"/>
  <c r="J36"/>
  <c i="1" r="AY69"/>
  <c i="16" r="J35"/>
  <c i="1" r="AX69"/>
  <c i="16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74"/>
  <c r="E7"/>
  <c r="E48"/>
  <c i="15" r="J37"/>
  <c r="J36"/>
  <c i="1" r="AY68"/>
  <c i="15" r="J35"/>
  <c i="1" r="AX68"/>
  <c i="15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70"/>
  <c i="14" r="J37"/>
  <c r="J36"/>
  <c i="1" r="AY67"/>
  <c i="14" r="J35"/>
  <c i="1" r="AX67"/>
  <c i="14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52"/>
  <c r="E7"/>
  <c r="E48"/>
  <c i="13" r="J37"/>
  <c r="J36"/>
  <c i="1" r="AY66"/>
  <c i="13" r="J35"/>
  <c i="1" r="AX66"/>
  <c i="13"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48"/>
  <c i="12" r="J37"/>
  <c r="J36"/>
  <c i="1" r="AY65"/>
  <c i="12" r="J35"/>
  <c i="1" r="AX65"/>
  <c i="12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52"/>
  <c r="E7"/>
  <c r="E70"/>
  <c i="11" r="J37"/>
  <c r="J36"/>
  <c i="1" r="AY64"/>
  <c i="11" r="J35"/>
  <c i="1" r="AX64"/>
  <c i="11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74"/>
  <c r="E7"/>
  <c r="E70"/>
  <c i="10" r="J37"/>
  <c r="J36"/>
  <c i="1" r="AY63"/>
  <c i="10" r="J35"/>
  <c i="1" r="AX63"/>
  <c i="10"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52"/>
  <c r="E7"/>
  <c r="E70"/>
  <c i="9" r="J37"/>
  <c r="J36"/>
  <c i="1" r="AY62"/>
  <c i="9" r="J35"/>
  <c i="1" r="AX62"/>
  <c i="9"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8" r="J37"/>
  <c r="J36"/>
  <c i="1" r="AY61"/>
  <c i="8" r="J35"/>
  <c i="1" r="AX61"/>
  <c i="8"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62"/>
  <c r="BH162"/>
  <c r="BG162"/>
  <c r="BF162"/>
  <c r="T162"/>
  <c r="R162"/>
  <c r="P162"/>
  <c r="BI155"/>
  <c r="BH155"/>
  <c r="BG155"/>
  <c r="BF155"/>
  <c r="T155"/>
  <c r="T148"/>
  <c r="R155"/>
  <c r="R148"/>
  <c r="P155"/>
  <c r="P148"/>
  <c r="BI149"/>
  <c r="BH149"/>
  <c r="BG149"/>
  <c r="BF149"/>
  <c r="T149"/>
  <c r="R149"/>
  <c r="P149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97"/>
  <c r="BH97"/>
  <c r="BG97"/>
  <c r="BF97"/>
  <c r="T97"/>
  <c r="T96"/>
  <c r="R97"/>
  <c r="R96"/>
  <c r="P97"/>
  <c r="P96"/>
  <c r="BI92"/>
  <c r="BH92"/>
  <c r="BG92"/>
  <c r="BF92"/>
  <c r="T92"/>
  <c r="T91"/>
  <c r="R92"/>
  <c r="R91"/>
  <c r="P92"/>
  <c r="P91"/>
  <c r="J85"/>
  <c r="F85"/>
  <c r="F83"/>
  <c r="E81"/>
  <c r="J54"/>
  <c r="F54"/>
  <c r="F52"/>
  <c r="E50"/>
  <c r="J24"/>
  <c r="E24"/>
  <c r="J55"/>
  <c r="J23"/>
  <c r="J18"/>
  <c r="E18"/>
  <c r="F55"/>
  <c r="J17"/>
  <c r="J12"/>
  <c r="J83"/>
  <c r="E7"/>
  <c r="E48"/>
  <c i="7" r="J37"/>
  <c r="J36"/>
  <c i="1" r="AY60"/>
  <c i="7" r="J35"/>
  <c i="1" r="AX60"/>
  <c i="7" r="BI194"/>
  <c r="BH194"/>
  <c r="BG194"/>
  <c r="BF194"/>
  <c r="T194"/>
  <c r="T193"/>
  <c r="R194"/>
  <c r="R193"/>
  <c r="P194"/>
  <c r="P193"/>
  <c r="BI187"/>
  <c r="BH187"/>
  <c r="BG187"/>
  <c r="BF187"/>
  <c r="T187"/>
  <c r="T180"/>
  <c r="R187"/>
  <c r="R180"/>
  <c r="P187"/>
  <c r="P180"/>
  <c r="BI181"/>
  <c r="BH181"/>
  <c r="BG181"/>
  <c r="BF181"/>
  <c r="T181"/>
  <c r="R181"/>
  <c r="P181"/>
  <c r="BI173"/>
  <c r="BH173"/>
  <c r="BG173"/>
  <c r="BF173"/>
  <c r="T173"/>
  <c r="T166"/>
  <c r="R173"/>
  <c r="R166"/>
  <c r="P173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7"/>
  <c r="BH107"/>
  <c r="BG107"/>
  <c r="BF107"/>
  <c r="T107"/>
  <c r="T106"/>
  <c r="R107"/>
  <c r="R106"/>
  <c r="P107"/>
  <c r="P106"/>
  <c r="BI102"/>
  <c r="BH102"/>
  <c r="BG102"/>
  <c r="BF102"/>
  <c r="T102"/>
  <c r="T101"/>
  <c r="R102"/>
  <c r="R101"/>
  <c r="P102"/>
  <c r="P101"/>
  <c r="BI95"/>
  <c r="BH95"/>
  <c r="BG95"/>
  <c r="BF95"/>
  <c r="T95"/>
  <c r="T94"/>
  <c r="R95"/>
  <c r="R94"/>
  <c r="P95"/>
  <c r="P94"/>
  <c r="J88"/>
  <c r="F88"/>
  <c r="F86"/>
  <c r="E84"/>
  <c r="J54"/>
  <c r="F54"/>
  <c r="F52"/>
  <c r="E50"/>
  <c r="J24"/>
  <c r="E24"/>
  <c r="J55"/>
  <c r="J23"/>
  <c r="J18"/>
  <c r="E18"/>
  <c r="F89"/>
  <c r="J17"/>
  <c r="J12"/>
  <c r="J86"/>
  <c r="E7"/>
  <c r="E82"/>
  <c i="6" r="J37"/>
  <c r="J36"/>
  <c i="1" r="AY59"/>
  <c i="6" r="J35"/>
  <c i="1" r="AX59"/>
  <c i="6" r="BI204"/>
  <c r="BH204"/>
  <c r="BG204"/>
  <c r="BF204"/>
  <c r="T204"/>
  <c r="T203"/>
  <c r="R204"/>
  <c r="R203"/>
  <c r="P204"/>
  <c r="P203"/>
  <c r="BI198"/>
  <c r="BH198"/>
  <c r="BG198"/>
  <c r="BF198"/>
  <c r="T198"/>
  <c r="R198"/>
  <c r="P198"/>
  <c r="BI193"/>
  <c r="BH193"/>
  <c r="BG193"/>
  <c r="BF193"/>
  <c r="T193"/>
  <c r="R193"/>
  <c r="P193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T113"/>
  <c r="R114"/>
  <c r="R113"/>
  <c r="P114"/>
  <c r="P113"/>
  <c r="BI109"/>
  <c r="BH109"/>
  <c r="BG109"/>
  <c r="BF109"/>
  <c r="T109"/>
  <c r="T108"/>
  <c r="R109"/>
  <c r="R108"/>
  <c r="P109"/>
  <c r="P108"/>
  <c r="BI104"/>
  <c r="BH104"/>
  <c r="BG104"/>
  <c r="BF104"/>
  <c r="T104"/>
  <c r="T103"/>
  <c r="R104"/>
  <c r="R103"/>
  <c r="P104"/>
  <c r="P103"/>
  <c r="BI95"/>
  <c r="BH95"/>
  <c r="BG95"/>
  <c r="BF95"/>
  <c r="T95"/>
  <c r="T94"/>
  <c r="R95"/>
  <c r="R94"/>
  <c r="P95"/>
  <c r="P94"/>
  <c r="J88"/>
  <c r="F88"/>
  <c r="F86"/>
  <c r="E84"/>
  <c r="J54"/>
  <c r="F54"/>
  <c r="F52"/>
  <c r="E50"/>
  <c r="J24"/>
  <c r="E24"/>
  <c r="J89"/>
  <c r="J23"/>
  <c r="J18"/>
  <c r="E18"/>
  <c r="F89"/>
  <c r="J17"/>
  <c r="J12"/>
  <c r="J52"/>
  <c r="E7"/>
  <c r="E48"/>
  <c i="5" r="J109"/>
  <c r="J37"/>
  <c r="J36"/>
  <c i="1" r="AY58"/>
  <c i="5" r="J35"/>
  <c i="1" r="AX58"/>
  <c i="5" r="BI253"/>
  <c r="BH253"/>
  <c r="BG253"/>
  <c r="BF253"/>
  <c r="T253"/>
  <c r="T252"/>
  <c r="R253"/>
  <c r="R252"/>
  <c r="P253"/>
  <c r="P252"/>
  <c r="BI244"/>
  <c r="BH244"/>
  <c r="BG244"/>
  <c r="BF244"/>
  <c r="T244"/>
  <c r="T235"/>
  <c r="R244"/>
  <c r="R235"/>
  <c r="P244"/>
  <c r="BI236"/>
  <c r="BH236"/>
  <c r="BG236"/>
  <c r="BF236"/>
  <c r="T236"/>
  <c r="R236"/>
  <c r="P236"/>
  <c r="BI225"/>
  <c r="BH225"/>
  <c r="BG225"/>
  <c r="BF225"/>
  <c r="T225"/>
  <c r="T215"/>
  <c r="R225"/>
  <c r="R215"/>
  <c r="P225"/>
  <c r="P215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5"/>
  <c r="BH135"/>
  <c r="BG135"/>
  <c r="BF135"/>
  <c r="T135"/>
  <c r="T134"/>
  <c r="R135"/>
  <c r="R134"/>
  <c r="P135"/>
  <c r="P134"/>
  <c r="BI127"/>
  <c r="BH127"/>
  <c r="BG127"/>
  <c r="BF127"/>
  <c r="T127"/>
  <c r="T126"/>
  <c r="R127"/>
  <c r="R126"/>
  <c r="P127"/>
  <c r="P126"/>
  <c r="BI119"/>
  <c r="BH119"/>
  <c r="BG119"/>
  <c r="BF119"/>
  <c r="T119"/>
  <c r="T118"/>
  <c r="R119"/>
  <c r="R118"/>
  <c r="P119"/>
  <c r="P118"/>
  <c r="BI111"/>
  <c r="BH111"/>
  <c r="BG111"/>
  <c r="BF111"/>
  <c r="T111"/>
  <c r="T110"/>
  <c r="R111"/>
  <c r="R110"/>
  <c r="P111"/>
  <c r="P110"/>
  <c r="J62"/>
  <c r="BI98"/>
  <c r="BH98"/>
  <c r="BG98"/>
  <c r="BF98"/>
  <c r="T98"/>
  <c r="T97"/>
  <c r="R98"/>
  <c r="R97"/>
  <c r="P98"/>
  <c r="P97"/>
  <c r="J91"/>
  <c r="F91"/>
  <c r="F89"/>
  <c r="E87"/>
  <c r="J54"/>
  <c r="F54"/>
  <c r="F52"/>
  <c r="E50"/>
  <c r="J24"/>
  <c r="E24"/>
  <c r="J55"/>
  <c r="J23"/>
  <c r="J18"/>
  <c r="E18"/>
  <c r="F92"/>
  <c r="J17"/>
  <c r="J12"/>
  <c r="J89"/>
  <c r="E7"/>
  <c r="E48"/>
  <c i="4" r="J37"/>
  <c r="J36"/>
  <c i="1" r="AY57"/>
  <c i="4" r="J35"/>
  <c i="1" r="AX57"/>
  <c i="4" r="BI336"/>
  <c r="BH336"/>
  <c r="BG336"/>
  <c r="BF336"/>
  <c r="T336"/>
  <c r="T335"/>
  <c r="R336"/>
  <c r="R335"/>
  <c r="P336"/>
  <c r="P335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7"/>
  <c r="BH187"/>
  <c r="BG187"/>
  <c r="BF187"/>
  <c r="T187"/>
  <c r="R187"/>
  <c r="P187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T126"/>
  <c r="R127"/>
  <c r="R126"/>
  <c r="P127"/>
  <c r="P126"/>
  <c r="BI115"/>
  <c r="BH115"/>
  <c r="BG115"/>
  <c r="BF115"/>
  <c r="T115"/>
  <c r="T114"/>
  <c r="R115"/>
  <c r="R114"/>
  <c r="P115"/>
  <c r="P114"/>
  <c r="BI110"/>
  <c r="BH110"/>
  <c r="BG110"/>
  <c r="BF110"/>
  <c r="T110"/>
  <c r="T109"/>
  <c r="R110"/>
  <c r="R109"/>
  <c r="P110"/>
  <c r="P109"/>
  <c r="BI107"/>
  <c r="BH107"/>
  <c r="BG107"/>
  <c r="BF107"/>
  <c r="T107"/>
  <c r="T106"/>
  <c r="R107"/>
  <c r="R106"/>
  <c r="P107"/>
  <c r="P106"/>
  <c r="BI98"/>
  <c r="BH98"/>
  <c r="BG98"/>
  <c r="BF98"/>
  <c r="T98"/>
  <c r="T97"/>
  <c r="R98"/>
  <c r="R97"/>
  <c r="P98"/>
  <c r="P97"/>
  <c r="J91"/>
  <c r="F91"/>
  <c r="F89"/>
  <c r="E87"/>
  <c r="J54"/>
  <c r="F54"/>
  <c r="F52"/>
  <c r="E50"/>
  <c r="J24"/>
  <c r="E24"/>
  <c r="J92"/>
  <c r="J23"/>
  <c r="J18"/>
  <c r="E18"/>
  <c r="F92"/>
  <c r="J17"/>
  <c r="J12"/>
  <c r="J89"/>
  <c r="E7"/>
  <c r="E85"/>
  <c i="3" r="J37"/>
  <c r="J36"/>
  <c i="1" r="AY56"/>
  <c i="3" r="J35"/>
  <c i="1" r="AX56"/>
  <c i="3" r="BI320"/>
  <c r="BH320"/>
  <c r="BG320"/>
  <c r="BF320"/>
  <c r="T320"/>
  <c r="T319"/>
  <c r="R320"/>
  <c r="R319"/>
  <c r="P320"/>
  <c r="P319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88"/>
  <c r="BH288"/>
  <c r="BG288"/>
  <c r="BF288"/>
  <c r="T288"/>
  <c r="R288"/>
  <c r="P288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T187"/>
  <c r="R188"/>
  <c r="R187"/>
  <c r="P188"/>
  <c r="P187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T141"/>
  <c r="R142"/>
  <c r="R141"/>
  <c r="P142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9"/>
  <c r="BH109"/>
  <c r="BG109"/>
  <c r="BF109"/>
  <c r="T109"/>
  <c r="T108"/>
  <c r="R109"/>
  <c r="R108"/>
  <c r="P109"/>
  <c r="P108"/>
  <c r="BI100"/>
  <c r="BH100"/>
  <c r="BG100"/>
  <c r="BF100"/>
  <c r="T100"/>
  <c r="T99"/>
  <c r="R100"/>
  <c r="R99"/>
  <c r="P100"/>
  <c r="P99"/>
  <c r="J93"/>
  <c r="F93"/>
  <c r="F91"/>
  <c r="E89"/>
  <c r="J54"/>
  <c r="F54"/>
  <c r="F52"/>
  <c r="E50"/>
  <c r="J24"/>
  <c r="E24"/>
  <c r="J55"/>
  <c r="J23"/>
  <c r="J18"/>
  <c r="E18"/>
  <c r="F55"/>
  <c r="J17"/>
  <c r="J12"/>
  <c r="J91"/>
  <c r="E7"/>
  <c r="E48"/>
  <c i="2" r="J37"/>
  <c r="J36"/>
  <c i="1" r="AY55"/>
  <c i="2" r="J35"/>
  <c i="1" r="AX55"/>
  <c i="2" r="BI448"/>
  <c r="BH448"/>
  <c r="BG448"/>
  <c r="BF448"/>
  <c r="T448"/>
  <c r="T447"/>
  <c r="R448"/>
  <c r="R447"/>
  <c r="P448"/>
  <c r="P447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6"/>
  <c r="BH426"/>
  <c r="BG426"/>
  <c r="BF426"/>
  <c r="T426"/>
  <c r="R426"/>
  <c r="P426"/>
  <c r="BI421"/>
  <c r="BH421"/>
  <c r="BG421"/>
  <c r="BF421"/>
  <c r="T421"/>
  <c r="R421"/>
  <c r="P421"/>
  <c r="BI413"/>
  <c r="BH413"/>
  <c r="BG413"/>
  <c r="BF413"/>
  <c r="T413"/>
  <c r="T406"/>
  <c r="R413"/>
  <c r="R406"/>
  <c r="P413"/>
  <c r="P406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4"/>
  <c r="BH374"/>
  <c r="BG374"/>
  <c r="BF374"/>
  <c r="T374"/>
  <c r="R374"/>
  <c r="P374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1"/>
  <c r="BH331"/>
  <c r="BG331"/>
  <c r="BF331"/>
  <c r="T331"/>
  <c r="R331"/>
  <c r="P331"/>
  <c r="BI323"/>
  <c r="BH323"/>
  <c r="BG323"/>
  <c r="BF323"/>
  <c r="T323"/>
  <c r="R323"/>
  <c r="P323"/>
  <c r="BI316"/>
  <c r="BH316"/>
  <c r="BG316"/>
  <c r="BF316"/>
  <c r="T316"/>
  <c r="R316"/>
  <c r="P316"/>
  <c r="BI309"/>
  <c r="BH309"/>
  <c r="BG309"/>
  <c r="BF309"/>
  <c r="T309"/>
  <c r="R309"/>
  <c r="P309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4"/>
  <c r="BH284"/>
  <c r="BG284"/>
  <c r="BF284"/>
  <c r="T284"/>
  <c r="R284"/>
  <c r="P284"/>
  <c r="BI277"/>
  <c r="BH277"/>
  <c r="BG277"/>
  <c r="BF277"/>
  <c r="T277"/>
  <c r="R277"/>
  <c r="P277"/>
  <c r="BI271"/>
  <c r="BH271"/>
  <c r="BG271"/>
  <c r="BF271"/>
  <c r="T271"/>
  <c r="R271"/>
  <c r="P271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6"/>
  <c r="BH246"/>
  <c r="BG246"/>
  <c r="BF246"/>
  <c r="T246"/>
  <c r="R246"/>
  <c r="P246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1"/>
  <c r="BH221"/>
  <c r="BG221"/>
  <c r="BF221"/>
  <c r="T221"/>
  <c r="R221"/>
  <c r="P221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2"/>
  <c r="BH192"/>
  <c r="BG192"/>
  <c r="BF192"/>
  <c r="T192"/>
  <c r="R192"/>
  <c r="P192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T127"/>
  <c r="R133"/>
  <c r="R127"/>
  <c r="P133"/>
  <c r="BI128"/>
  <c r="BH128"/>
  <c r="BG128"/>
  <c r="BF128"/>
  <c r="T128"/>
  <c r="R128"/>
  <c r="P128"/>
  <c r="BI122"/>
  <c r="BH122"/>
  <c r="BG122"/>
  <c r="BF122"/>
  <c r="T122"/>
  <c r="T121"/>
  <c r="R122"/>
  <c r="R121"/>
  <c r="P122"/>
  <c r="P121"/>
  <c r="BI117"/>
  <c r="BH117"/>
  <c r="BG117"/>
  <c r="BF117"/>
  <c r="T117"/>
  <c r="T116"/>
  <c r="R117"/>
  <c r="R116"/>
  <c r="P117"/>
  <c r="P116"/>
  <c r="BI112"/>
  <c r="BH112"/>
  <c r="BG112"/>
  <c r="BF112"/>
  <c r="T112"/>
  <c r="T111"/>
  <c r="R112"/>
  <c r="R111"/>
  <c r="P112"/>
  <c r="P111"/>
  <c r="BI103"/>
  <c r="BH103"/>
  <c r="BG103"/>
  <c r="BF103"/>
  <c r="T103"/>
  <c r="T102"/>
  <c r="R103"/>
  <c r="R102"/>
  <c r="P103"/>
  <c r="P102"/>
  <c r="J96"/>
  <c r="F96"/>
  <c r="F94"/>
  <c r="E92"/>
  <c r="J54"/>
  <c r="F54"/>
  <c r="F52"/>
  <c r="E50"/>
  <c r="J24"/>
  <c r="E24"/>
  <c r="J97"/>
  <c r="J23"/>
  <c r="J18"/>
  <c r="E18"/>
  <c r="F97"/>
  <c r="J17"/>
  <c r="J12"/>
  <c r="J94"/>
  <c r="E7"/>
  <c r="E48"/>
  <c i="1" r="L50"/>
  <c r="AM50"/>
  <c r="AM49"/>
  <c r="L49"/>
  <c r="AM47"/>
  <c r="L47"/>
  <c r="L45"/>
  <c r="L44"/>
  <c i="2" r="BK133"/>
  <c r="J112"/>
  <c r="BK337"/>
  <c r="J164"/>
  <c i="3" r="BK219"/>
  <c i="4" r="BK232"/>
  <c r="J298"/>
  <c r="BK304"/>
  <c i="5" r="BK196"/>
  <c r="J181"/>
  <c i="6" r="J185"/>
  <c r="BK127"/>
  <c i="8" r="J162"/>
  <c r="J140"/>
  <c i="9" r="J86"/>
  <c i="10" r="J120"/>
  <c r="J115"/>
  <c r="BK90"/>
  <c i="11" r="BK114"/>
  <c r="BK99"/>
  <c r="J114"/>
  <c r="BK84"/>
  <c i="12" r="BK98"/>
  <c i="13" r="BK98"/>
  <c i="14" r="BK132"/>
  <c r="J121"/>
  <c r="J131"/>
  <c r="BK82"/>
  <c r="J126"/>
  <c i="15" r="J84"/>
  <c i="16" r="J111"/>
  <c r="J104"/>
  <c r="J100"/>
  <c i="17" r="BK120"/>
  <c r="BK88"/>
  <c i="18" r="BK139"/>
  <c r="BK130"/>
  <c r="J154"/>
  <c r="J90"/>
  <c r="J105"/>
  <c i="19" r="BK98"/>
  <c i="2" r="BK236"/>
  <c r="J230"/>
  <c r="BK448"/>
  <c r="J355"/>
  <c r="J413"/>
  <c i="3" r="J229"/>
  <c r="J279"/>
  <c r="BK127"/>
  <c i="4" r="BK110"/>
  <c r="BK312"/>
  <c r="BK180"/>
  <c i="5" r="BK135"/>
  <c i="6" r="BK151"/>
  <c i="7" r="BK144"/>
  <c r="BK154"/>
  <c i="8" r="J124"/>
  <c i="9" r="J100"/>
  <c i="10" r="BK89"/>
  <c r="J84"/>
  <c i="11" r="J100"/>
  <c r="BK92"/>
  <c r="J99"/>
  <c i="12" r="J100"/>
  <c i="13" r="BK94"/>
  <c i="14" r="BK110"/>
  <c r="BK106"/>
  <c r="J88"/>
  <c r="BK97"/>
  <c i="15" r="BK112"/>
  <c r="J111"/>
  <c i="16" r="J88"/>
  <c r="J118"/>
  <c r="J82"/>
  <c i="17" r="J97"/>
  <c r="J96"/>
  <c i="18" r="BK176"/>
  <c r="J131"/>
  <c r="BK162"/>
  <c r="J184"/>
  <c r="BK111"/>
  <c r="BK132"/>
  <c i="2" r="BK153"/>
  <c r="J221"/>
  <c r="J323"/>
  <c r="BK284"/>
  <c r="J360"/>
  <c r="BK178"/>
  <c i="3" r="BK270"/>
  <c r="BK224"/>
  <c r="BK216"/>
  <c r="BK161"/>
  <c r="J127"/>
  <c i="4" r="BK216"/>
  <c r="BK175"/>
  <c r="BK245"/>
  <c i="5" r="BK181"/>
  <c i="8" r="BK117"/>
  <c i="9" r="J105"/>
  <c i="10" r="BK83"/>
  <c r="BK91"/>
  <c i="11" r="J96"/>
  <c r="BK96"/>
  <c r="BK86"/>
  <c i="12" r="J93"/>
  <c i="13" r="J95"/>
  <c i="14" r="J136"/>
  <c r="BK118"/>
  <c r="J127"/>
  <c r="J100"/>
  <c i="15" r="BK85"/>
  <c r="BK84"/>
  <c r="J91"/>
  <c i="16" r="J114"/>
  <c r="BK116"/>
  <c r="BK98"/>
  <c i="17" r="BK89"/>
  <c r="BK103"/>
  <c r="J108"/>
  <c i="18" r="J134"/>
  <c r="J166"/>
  <c r="BK121"/>
  <c r="J113"/>
  <c r="BK99"/>
  <c r="BK117"/>
  <c r="J148"/>
  <c r="BK101"/>
  <c r="BK116"/>
  <c i="19" r="BK96"/>
  <c i="2" r="BK394"/>
  <c r="J303"/>
  <c r="BK407"/>
  <c r="J365"/>
  <c i="3" r="J211"/>
  <c r="BK122"/>
  <c r="BK194"/>
  <c r="BK288"/>
  <c r="BK265"/>
  <c i="4" r="J235"/>
  <c r="J304"/>
  <c r="BK170"/>
  <c i="5" r="J253"/>
  <c r="BK225"/>
  <c i="6" r="J176"/>
  <c r="J114"/>
  <c i="7" r="BK167"/>
  <c i="8" r="BK105"/>
  <c r="BK124"/>
  <c i="9" r="J111"/>
  <c i="10" r="BK122"/>
  <c r="BK94"/>
  <c r="J105"/>
  <c i="11" r="J89"/>
  <c r="BK94"/>
  <c r="J95"/>
  <c i="12" r="J99"/>
  <c r="BK87"/>
  <c i="13" r="BK89"/>
  <c i="14" r="J86"/>
  <c r="BK135"/>
  <c r="BK128"/>
  <c r="BK95"/>
  <c i="15" r="BK103"/>
  <c r="J82"/>
  <c i="16" r="J115"/>
  <c r="J112"/>
  <c r="BK102"/>
  <c i="17" r="J90"/>
  <c r="J91"/>
  <c i="18" r="J152"/>
  <c r="BK164"/>
  <c r="BK93"/>
  <c r="BK135"/>
  <c r="BK173"/>
  <c r="J93"/>
  <c r="J119"/>
  <c i="19" r="J93"/>
  <c i="2" r="BK426"/>
  <c r="BK143"/>
  <c r="J133"/>
  <c r="BK122"/>
  <c i="3" r="BK135"/>
  <c i="4" r="BK285"/>
  <c r="J211"/>
  <c r="J180"/>
  <c r="BK98"/>
  <c i="5" r="J127"/>
  <c i="6" r="BK156"/>
  <c r="J151"/>
  <c i="7" r="J149"/>
  <c r="J154"/>
  <c i="8" r="J132"/>
  <c i="9" r="J102"/>
  <c r="BK102"/>
  <c i="10" r="BK113"/>
  <c r="BK105"/>
  <c i="11" r="J113"/>
  <c r="BK103"/>
  <c r="J94"/>
  <c i="12" r="BK92"/>
  <c r="J86"/>
  <c i="14" r="BK122"/>
  <c r="J98"/>
  <c r="BK91"/>
  <c r="J108"/>
  <c r="J107"/>
  <c i="15" r="BK92"/>
  <c r="BK98"/>
  <c i="16" r="J110"/>
  <c r="BK108"/>
  <c r="J91"/>
  <c i="17" r="BK92"/>
  <c r="BK95"/>
  <c i="18" r="J130"/>
  <c r="J155"/>
  <c r="BK161"/>
  <c r="BK172"/>
  <c r="J126"/>
  <c r="J102"/>
  <c i="2" r="J340"/>
  <c r="J421"/>
  <c r="J437"/>
  <c r="J426"/>
  <c i="1" r="AS54"/>
  <c i="5" r="J163"/>
  <c i="6" r="J130"/>
  <c r="J138"/>
  <c i="7" r="BK125"/>
  <c r="BK181"/>
  <c i="9" r="J95"/>
  <c r="J88"/>
  <c i="10" r="BK87"/>
  <c r="J119"/>
  <c r="J124"/>
  <c i="11" r="J97"/>
  <c r="J112"/>
  <c i="12" r="J104"/>
  <c r="J92"/>
  <c i="13" r="J88"/>
  <c i="14" r="BK108"/>
  <c r="J102"/>
  <c r="BK129"/>
  <c r="BK96"/>
  <c i="15" r="J106"/>
  <c r="J101"/>
  <c r="BK82"/>
  <c i="16" r="BK93"/>
  <c r="BK88"/>
  <c i="17" r="J116"/>
  <c r="J104"/>
  <c i="18" r="BK102"/>
  <c r="BK163"/>
  <c r="J97"/>
  <c r="BK158"/>
  <c r="J182"/>
  <c r="BK104"/>
  <c i="2" r="J407"/>
  <c r="J432"/>
  <c r="BK252"/>
  <c r="BK355"/>
  <c i="3" r="J305"/>
  <c r="BK112"/>
  <c r="J148"/>
  <c r="J260"/>
  <c i="4" r="BK326"/>
  <c r="J144"/>
  <c r="J110"/>
  <c r="BK159"/>
  <c i="5" r="J157"/>
  <c r="J160"/>
  <c i="6" r="BK119"/>
  <c i="8" r="J155"/>
  <c r="BK162"/>
  <c i="9" r="BK88"/>
  <c r="BK95"/>
  <c i="10" r="J117"/>
  <c r="BK99"/>
  <c r="J114"/>
  <c i="11" r="J85"/>
  <c r="J98"/>
  <c r="J109"/>
  <c r="BK87"/>
  <c i="12" r="BK96"/>
  <c i="13" r="BK87"/>
  <c i="14" r="J132"/>
  <c r="BK101"/>
  <c r="J96"/>
  <c r="J129"/>
  <c r="BK107"/>
  <c i="15" r="BK114"/>
  <c i="16" r="BK113"/>
  <c r="J97"/>
  <c r="J86"/>
  <c r="J98"/>
  <c i="17" r="J110"/>
  <c r="J111"/>
  <c i="18" r="J127"/>
  <c r="BK153"/>
  <c r="J98"/>
  <c r="BK128"/>
  <c r="J169"/>
  <c r="BK97"/>
  <c i="2" r="BK290"/>
  <c r="BK350"/>
  <c r="BK390"/>
  <c r="J284"/>
  <c r="J183"/>
  <c i="3" r="J249"/>
  <c r="J156"/>
  <c r="BK117"/>
  <c r="BK310"/>
  <c r="J244"/>
  <c r="BK188"/>
  <c r="J138"/>
  <c i="4" r="J316"/>
  <c r="BK271"/>
  <c r="BK107"/>
  <c i="5" r="BK150"/>
  <c r="J244"/>
  <c i="6" r="J171"/>
  <c i="7" r="BK164"/>
  <c r="J136"/>
  <c i="8" r="BK174"/>
  <c r="J120"/>
  <c i="9" r="BK107"/>
  <c r="BK84"/>
  <c i="10" r="BK106"/>
  <c r="BK109"/>
  <c r="J123"/>
  <c i="11" r="BK93"/>
  <c r="J90"/>
  <c i="12" r="J108"/>
  <c r="J91"/>
  <c i="13" r="BK95"/>
  <c i="14" r="J117"/>
  <c r="BK93"/>
  <c r="J140"/>
  <c i="15" r="J112"/>
  <c r="J96"/>
  <c r="J102"/>
  <c r="J86"/>
  <c i="16" r="J94"/>
  <c r="BK90"/>
  <c r="BK96"/>
  <c i="17" r="BK106"/>
  <c r="J99"/>
  <c r="BK84"/>
  <c i="18" r="BK91"/>
  <c r="J124"/>
  <c r="J103"/>
  <c r="J129"/>
  <c r="BK179"/>
  <c r="BK112"/>
  <c r="J135"/>
  <c i="19" r="J96"/>
  <c i="2" r="J232"/>
  <c r="J151"/>
  <c r="BK166"/>
  <c r="BK211"/>
  <c r="J211"/>
  <c i="3" r="J100"/>
  <c r="BK156"/>
  <c r="BK274"/>
  <c i="4" r="J194"/>
  <c r="J276"/>
  <c r="BK228"/>
  <c r="BK194"/>
  <c i="5" r="BK98"/>
  <c r="J119"/>
  <c i="6" r="BK198"/>
  <c r="J121"/>
  <c i="7" r="J194"/>
  <c r="J173"/>
  <c i="8" r="BK113"/>
  <c i="9" r="BK104"/>
  <c r="BK99"/>
  <c i="10" r="J108"/>
  <c r="BK100"/>
  <c r="BK88"/>
  <c i="11" r="J108"/>
  <c r="J106"/>
  <c i="12" r="BK95"/>
  <c r="BK89"/>
  <c i="13" r="BK86"/>
  <c i="14" r="BK131"/>
  <c r="J103"/>
  <c r="J134"/>
  <c r="BK103"/>
  <c r="J99"/>
  <c i="15" r="BK88"/>
  <c r="J87"/>
  <c i="16" r="BK104"/>
  <c r="J102"/>
  <c r="BK94"/>
  <c i="17" r="J84"/>
  <c r="J113"/>
  <c i="18" r="BK181"/>
  <c r="BK150"/>
  <c r="BK160"/>
  <c r="J183"/>
  <c r="J176"/>
  <c i="19" r="BK91"/>
  <c i="2" r="J173"/>
  <c r="BK164"/>
  <c r="J203"/>
  <c r="J192"/>
  <c i="3" r="J314"/>
  <c r="J296"/>
  <c i="4" r="J321"/>
  <c r="J148"/>
  <c r="J151"/>
  <c i="5" r="J213"/>
  <c r="BK144"/>
  <c i="6" r="BK104"/>
  <c r="J119"/>
  <c i="7" r="J102"/>
  <c i="8" r="BK92"/>
  <c i="9" r="J109"/>
  <c i="10" r="BK123"/>
  <c r="J112"/>
  <c r="J102"/>
  <c i="11" r="BK115"/>
  <c r="J104"/>
  <c i="12" r="BK104"/>
  <c r="BK100"/>
  <c i="13" r="J82"/>
  <c i="14" r="J106"/>
  <c r="J139"/>
  <c r="BK124"/>
  <c r="J101"/>
  <c r="BK83"/>
  <c i="15" r="BK105"/>
  <c r="BK115"/>
  <c i="16" r="J119"/>
  <c r="J107"/>
  <c i="17" r="BK102"/>
  <c r="J102"/>
  <c i="18" r="BK155"/>
  <c r="J171"/>
  <c r="BK127"/>
  <c r="BK186"/>
  <c r="J144"/>
  <c r="BK140"/>
  <c i="19" r="J108"/>
  <c i="2" r="J170"/>
  <c r="J385"/>
  <c r="BK365"/>
  <c r="J448"/>
  <c i="3" r="J224"/>
  <c i="4" r="J175"/>
  <c r="BK187"/>
  <c r="J255"/>
  <c r="J135"/>
  <c r="J170"/>
  <c r="BK144"/>
  <c i="5" r="BK213"/>
  <c i="6" r="BK138"/>
  <c r="J109"/>
  <c i="7" r="BK187"/>
  <c r="J119"/>
  <c i="8" r="J135"/>
  <c i="9" r="J93"/>
  <c i="10" r="J98"/>
  <c r="BK104"/>
  <c r="BK114"/>
  <c r="BK107"/>
  <c i="11" r="J101"/>
  <c i="12" r="BK93"/>
  <c r="J105"/>
  <c i="13" r="BK88"/>
  <c r="BK83"/>
  <c i="14" r="J125"/>
  <c r="BK139"/>
  <c i="15" r="J94"/>
  <c r="BK95"/>
  <c r="BK90"/>
  <c r="J88"/>
  <c i="16" r="J101"/>
  <c r="BK119"/>
  <c r="J103"/>
  <c i="17" r="J94"/>
  <c i="18" r="BK183"/>
  <c r="J168"/>
  <c r="J146"/>
  <c r="BK125"/>
  <c r="J145"/>
  <c r="BK175"/>
  <c i="19" r="BK108"/>
  <c i="2" r="J345"/>
  <c r="J157"/>
  <c r="BK139"/>
  <c r="J277"/>
  <c r="BK380"/>
  <c r="J122"/>
  <c i="3" r="BK229"/>
  <c r="BK167"/>
  <c r="BK320"/>
  <c i="4" r="BK204"/>
  <c r="BK164"/>
  <c r="BK137"/>
  <c i="5" r="BK146"/>
  <c r="BK191"/>
  <c i="6" r="BK114"/>
  <c i="7" r="J117"/>
  <c i="8" r="BK109"/>
  <c r="J92"/>
  <c i="9" r="BK113"/>
  <c r="J106"/>
  <c i="10" r="J94"/>
  <c r="J97"/>
  <c i="11" r="BK98"/>
  <c r="J86"/>
  <c i="12" r="BK97"/>
  <c r="J88"/>
  <c r="J85"/>
  <c i="14" r="BK120"/>
  <c r="J97"/>
  <c r="BK121"/>
  <c r="J135"/>
  <c i="15" r="BK89"/>
  <c r="BK97"/>
  <c i="16" r="J95"/>
  <c r="BK83"/>
  <c r="J108"/>
  <c i="17" r="J86"/>
  <c r="BK113"/>
  <c i="18" r="BK114"/>
  <c r="J140"/>
  <c r="BK169"/>
  <c r="J141"/>
  <c r="J139"/>
  <c r="BK177"/>
  <c r="J121"/>
  <c i="2" r="BK399"/>
  <c r="J139"/>
  <c r="J369"/>
  <c r="J246"/>
  <c r="BK103"/>
  <c i="3" r="J205"/>
  <c r="BK305"/>
  <c r="J182"/>
  <c r="J188"/>
  <c r="J274"/>
  <c r="BK211"/>
  <c r="BK151"/>
  <c i="4" r="BK316"/>
  <c r="J260"/>
  <c r="BK336"/>
  <c i="5" r="BK216"/>
  <c r="J142"/>
  <c r="J153"/>
  <c i="6" r="J198"/>
  <c i="7" r="J181"/>
  <c r="J167"/>
  <c r="BK102"/>
  <c i="8" r="BK149"/>
  <c r="J113"/>
  <c i="9" r="J91"/>
  <c r="J103"/>
  <c i="10" r="BK97"/>
  <c r="J95"/>
  <c r="BK110"/>
  <c i="11" r="J82"/>
  <c r="BK97"/>
  <c i="12" r="BK101"/>
  <c r="BK84"/>
  <c i="13" r="J86"/>
  <c i="14" r="J138"/>
  <c r="BK119"/>
  <c r="J119"/>
  <c i="15" r="J107"/>
  <c r="BK91"/>
  <c i="16" r="BK91"/>
  <c r="BK121"/>
  <c r="J89"/>
  <c i="17" r="BK90"/>
  <c i="18" r="J99"/>
  <c r="J147"/>
  <c r="J111"/>
  <c r="BK171"/>
  <c r="J112"/>
  <c r="BK138"/>
  <c r="J180"/>
  <c i="19" r="J105"/>
  <c i="2" r="J337"/>
  <c r="BK208"/>
  <c r="BK117"/>
  <c r="J199"/>
  <c r="BK340"/>
  <c i="3" r="J300"/>
  <c r="J175"/>
  <c r="J179"/>
  <c r="BK179"/>
  <c r="J239"/>
  <c i="4" r="J336"/>
  <c r="BK135"/>
  <c i="5" r="J202"/>
  <c r="BK169"/>
  <c i="6" r="J127"/>
  <c r="BK134"/>
  <c i="7" r="BK132"/>
  <c r="J128"/>
  <c i="8" r="J174"/>
  <c i="9" r="BK85"/>
  <c i="10" r="J126"/>
  <c r="J113"/>
  <c r="J110"/>
  <c i="11" r="BK108"/>
  <c r="BK102"/>
  <c r="J115"/>
  <c i="12" r="BK88"/>
  <c i="13" r="BK92"/>
  <c i="14" r="BK114"/>
  <c r="BK99"/>
  <c r="J95"/>
  <c r="J133"/>
  <c i="15" r="J114"/>
  <c r="J98"/>
  <c i="16" r="BK122"/>
  <c r="BK123"/>
  <c r="J109"/>
  <c i="17" r="BK108"/>
  <c r="J85"/>
  <c r="BK96"/>
  <c i="18" r="J123"/>
  <c r="J181"/>
  <c r="BK136"/>
  <c r="BK166"/>
  <c r="J150"/>
  <c r="BK133"/>
  <c i="19" r="J98"/>
  <c i="2" r="J227"/>
  <c r="J290"/>
  <c r="J331"/>
  <c r="J293"/>
  <c r="BK331"/>
  <c i="3" r="BK254"/>
  <c r="J135"/>
  <c i="4" r="J98"/>
  <c r="BK260"/>
  <c r="J127"/>
  <c i="5" r="J216"/>
  <c i="6" r="BK185"/>
  <c i="7" r="J144"/>
  <c i="8" r="BK143"/>
  <c i="9" r="BK93"/>
  <c r="BK91"/>
  <c i="10" r="BK115"/>
  <c r="BK82"/>
  <c r="BK96"/>
  <c i="11" r="J107"/>
  <c r="J116"/>
  <c r="BK104"/>
  <c i="12" r="J90"/>
  <c i="13" r="BK90"/>
  <c i="14" r="BK89"/>
  <c r="BK92"/>
  <c r="BK136"/>
  <c r="BK90"/>
  <c i="15" r="BK87"/>
  <c r="J92"/>
  <c i="16" r="BK92"/>
  <c r="J122"/>
  <c r="J85"/>
  <c i="17" r="BK118"/>
  <c r="J109"/>
  <c r="BK111"/>
  <c i="18" r="J92"/>
  <c r="BK95"/>
  <c r="J120"/>
  <c r="J137"/>
  <c r="BK156"/>
  <c r="BK92"/>
  <c i="2" r="BK169"/>
  <c r="J169"/>
  <c r="J264"/>
  <c i="3" r="J147"/>
  <c r="BK138"/>
  <c i="4" r="BK330"/>
  <c r="BK127"/>
  <c r="BK211"/>
  <c r="J107"/>
  <c i="5" r="J191"/>
  <c i="6" r="J179"/>
  <c r="BK193"/>
  <c i="7" r="J187"/>
  <c i="8" r="J109"/>
  <c i="9" r="BK103"/>
  <c r="BK111"/>
  <c i="10" r="BK112"/>
  <c r="BK103"/>
  <c i="11" r="BK116"/>
  <c r="J93"/>
  <c r="BK89"/>
  <c i="12" r="J98"/>
  <c r="J94"/>
  <c i="13" r="J87"/>
  <c i="14" r="BK137"/>
  <c r="J90"/>
  <c r="BK105"/>
  <c r="J110"/>
  <c i="15" r="BK102"/>
  <c r="BK113"/>
  <c i="16" r="J90"/>
  <c r="J84"/>
  <c i="17" r="J103"/>
  <c r="J95"/>
  <c r="BK116"/>
  <c i="18" r="BK120"/>
  <c r="J179"/>
  <c r="J104"/>
  <c r="J116"/>
  <c r="J117"/>
  <c i="19" r="J91"/>
  <c i="2" r="BK112"/>
  <c r="J128"/>
  <c r="J241"/>
  <c r="BK309"/>
  <c r="J309"/>
  <c i="3" r="J219"/>
  <c r="J310"/>
  <c r="BK175"/>
  <c i="4" r="J223"/>
  <c r="BK154"/>
  <c r="BK250"/>
  <c r="BK223"/>
  <c i="5" r="J186"/>
  <c r="J135"/>
  <c i="6" r="BK166"/>
  <c r="BK176"/>
  <c i="7" r="J112"/>
  <c r="BK107"/>
  <c i="9" r="BK105"/>
  <c r="J113"/>
  <c i="10" r="J104"/>
  <c r="BK84"/>
  <c r="J118"/>
  <c r="J90"/>
  <c i="11" r="J110"/>
  <c i="12" r="BK110"/>
  <c r="J96"/>
  <c r="BK85"/>
  <c i="13" r="BK82"/>
  <c i="14" r="BK134"/>
  <c r="J120"/>
  <c r="J113"/>
  <c i="15" r="BK100"/>
  <c r="BK110"/>
  <c r="J99"/>
  <c i="16" r="J116"/>
  <c r="J105"/>
  <c r="J92"/>
  <c i="17" r="BK94"/>
  <c r="BK85"/>
  <c r="J92"/>
  <c i="18" r="BK145"/>
  <c r="J160"/>
  <c r="BK103"/>
  <c r="J125"/>
  <c r="BK168"/>
  <c r="BK113"/>
  <c i="2" r="BK442"/>
  <c r="BK183"/>
  <c r="J442"/>
  <c r="J103"/>
  <c r="J316"/>
  <c r="BK149"/>
  <c i="3" r="BK234"/>
  <c r="BK171"/>
  <c r="J131"/>
  <c r="BK279"/>
  <c r="J254"/>
  <c r="J194"/>
  <c i="4" r="J133"/>
  <c r="J137"/>
  <c r="BK290"/>
  <c r="J141"/>
  <c i="5" r="J236"/>
  <c r="J176"/>
  <c i="8" r="BK177"/>
  <c i="9" r="J104"/>
  <c i="10" r="J103"/>
  <c r="BK118"/>
  <c r="J93"/>
  <c r="J85"/>
  <c i="11" r="BK100"/>
  <c r="J111"/>
  <c i="12" r="BK99"/>
  <c r="BK86"/>
  <c i="13" r="J89"/>
  <c i="14" r="J93"/>
  <c r="BK126"/>
  <c r="BK140"/>
  <c r="J85"/>
  <c i="15" r="BK109"/>
  <c r="BK107"/>
  <c i="16" r="J99"/>
  <c r="BK110"/>
  <c r="BK105"/>
  <c i="17" r="BK119"/>
  <c r="BK87"/>
  <c r="J89"/>
  <c i="18" r="BK119"/>
  <c r="J162"/>
  <c r="J115"/>
  <c r="BK96"/>
  <c r="BK146"/>
  <c r="BK185"/>
  <c r="BK152"/>
  <c i="19" r="J88"/>
  <c i="2" r="BK271"/>
  <c r="J208"/>
  <c r="BK227"/>
  <c r="J298"/>
  <c r="BK232"/>
  <c i="3" r="J161"/>
  <c r="BK239"/>
  <c r="J112"/>
  <c r="BK147"/>
  <c i="4" r="BK235"/>
  <c r="J154"/>
  <c r="J232"/>
  <c i="5" r="BK160"/>
  <c r="BK186"/>
  <c i="6" r="J134"/>
  <c r="J156"/>
  <c i="7" r="BK112"/>
  <c i="8" r="J149"/>
  <c r="J97"/>
  <c i="9" r="J84"/>
  <c i="10" r="J107"/>
  <c r="BK126"/>
  <c r="J122"/>
  <c i="11" r="J102"/>
  <c r="J83"/>
  <c r="BK85"/>
  <c i="12" r="BK90"/>
  <c r="BK83"/>
  <c i="13" r="J92"/>
  <c i="14" r="J123"/>
  <c r="J124"/>
  <c r="BK102"/>
  <c r="BK127"/>
  <c i="15" r="J110"/>
  <c r="J97"/>
  <c i="16" r="J96"/>
  <c r="BK84"/>
  <c r="J83"/>
  <c i="17" r="BK105"/>
  <c r="J87"/>
  <c i="18" r="BK90"/>
  <c r="J159"/>
  <c r="BK178"/>
  <c r="J114"/>
  <c r="J163"/>
  <c r="BK110"/>
  <c r="BK100"/>
  <c i="2" r="BK303"/>
  <c r="J178"/>
  <c r="BK170"/>
  <c r="J271"/>
  <c r="BK199"/>
  <c i="3" r="BK182"/>
  <c i="4" r="J220"/>
  <c r="J187"/>
  <c r="J250"/>
  <c r="J164"/>
  <c i="5" r="BK176"/>
  <c r="BK163"/>
  <c i="6" r="BK204"/>
  <c r="BK179"/>
  <c i="7" r="BK136"/>
  <c i="8" r="J105"/>
  <c i="9" r="J85"/>
  <c r="BK83"/>
  <c i="10" r="BK102"/>
  <c r="J91"/>
  <c r="BK117"/>
  <c i="11" r="BK90"/>
  <c r="BK91"/>
  <c r="BK113"/>
  <c r="BK82"/>
  <c i="12" r="BK102"/>
  <c i="13" r="J91"/>
  <c r="J83"/>
  <c i="14" r="J130"/>
  <c r="J112"/>
  <c r="J128"/>
  <c i="15" r="J109"/>
  <c r="J103"/>
  <c r="J85"/>
  <c i="16" r="J93"/>
  <c r="BK89"/>
  <c r="BK112"/>
  <c i="17" r="J88"/>
  <c r="BK93"/>
  <c r="J105"/>
  <c i="18" r="J185"/>
  <c r="BK134"/>
  <c r="J110"/>
  <c r="J108"/>
  <c r="BK126"/>
  <c i="19" r="BK100"/>
  <c i="2" r="BK221"/>
  <c r="J153"/>
  <c r="BK293"/>
  <c r="J214"/>
  <c i="3" r="J117"/>
  <c r="BK249"/>
  <c i="4" r="BK255"/>
  <c r="J265"/>
  <c r="J204"/>
  <c i="5" r="J225"/>
  <c r="BK157"/>
  <c i="7" r="BK139"/>
  <c r="J107"/>
  <c i="8" r="J107"/>
  <c r="BK135"/>
  <c i="9" r="J87"/>
  <c r="J89"/>
  <c i="10" r="J88"/>
  <c r="BK86"/>
  <c i="11" r="J105"/>
  <c r="J87"/>
  <c r="BK83"/>
  <c i="12" r="BK91"/>
  <c i="13" r="BK91"/>
  <c i="14" r="BK88"/>
  <c r="J83"/>
  <c r="BK98"/>
  <c r="BK113"/>
  <c r="J105"/>
  <c i="15" r="BK93"/>
  <c i="16" r="BK100"/>
  <c r="BK114"/>
  <c r="BK111"/>
  <c i="17" r="J117"/>
  <c r="BK112"/>
  <c i="18" r="J95"/>
  <c r="J156"/>
  <c r="BK137"/>
  <c r="J132"/>
  <c r="J170"/>
  <c r="BK131"/>
  <c i="19" r="J100"/>
  <c i="2" r="BK277"/>
  <c r="BK413"/>
  <c r="BK173"/>
  <c r="BK298"/>
  <c r="BK230"/>
  <c i="3" r="J171"/>
  <c r="BK244"/>
  <c r="BK131"/>
  <c r="J216"/>
  <c i="4" r="J290"/>
  <c r="BK321"/>
  <c i="5" r="BK202"/>
  <c r="BK253"/>
  <c r="J111"/>
  <c i="6" r="J166"/>
  <c r="BK146"/>
  <c i="7" r="J164"/>
  <c i="8" r="BK97"/>
  <c i="9" r="J114"/>
  <c r="BK86"/>
  <c i="10" r="BK119"/>
  <c r="J111"/>
  <c r="BK108"/>
  <c i="11" r="BK101"/>
  <c r="BK88"/>
  <c i="12" r="BK94"/>
  <c r="BK106"/>
  <c i="13" r="BK93"/>
  <c r="J85"/>
  <c i="14" r="BK133"/>
  <c r="BK109"/>
  <c r="J87"/>
  <c i="15" r="J104"/>
  <c r="BK94"/>
  <c i="16" r="J123"/>
  <c r="J120"/>
  <c r="J87"/>
  <c i="17" r="BK91"/>
  <c r="BK98"/>
  <c i="18" r="J177"/>
  <c r="J186"/>
  <c r="J158"/>
  <c r="J178"/>
  <c r="J100"/>
  <c r="BK148"/>
  <c r="BK105"/>
  <c i="2" r="BK360"/>
  <c r="BK385"/>
  <c r="BK323"/>
  <c r="BK404"/>
  <c i="3" r="BK148"/>
  <c r="BK282"/>
  <c r="J167"/>
  <c r="J151"/>
  <c r="BK296"/>
  <c r="J234"/>
  <c r="J129"/>
  <c i="4" r="J295"/>
  <c r="J326"/>
  <c r="J285"/>
  <c r="J199"/>
  <c i="5" r="J196"/>
  <c r="J207"/>
  <c i="8" r="J129"/>
  <c i="9" r="J99"/>
  <c i="10" r="J116"/>
  <c r="J96"/>
  <c r="BK116"/>
  <c i="11" r="BK111"/>
  <c r="J103"/>
  <c i="12" r="BK108"/>
  <c r="J103"/>
  <c i="13" r="BK97"/>
  <c i="14" r="BK112"/>
  <c r="BK104"/>
  <c r="J94"/>
  <c r="BK125"/>
  <c r="J109"/>
  <c i="15" r="J113"/>
  <c r="J95"/>
  <c i="16" r="BK106"/>
  <c r="BK118"/>
  <c i="17" r="BK104"/>
  <c r="J112"/>
  <c r="J107"/>
  <c i="18" r="BK184"/>
  <c r="BK123"/>
  <c r="BK109"/>
  <c r="BK165"/>
  <c r="J94"/>
  <c r="BK170"/>
  <c r="J101"/>
  <c i="2" r="BK369"/>
  <c r="J166"/>
  <c r="BK264"/>
  <c r="BK241"/>
  <c r="BK192"/>
  <c i="3" r="J265"/>
  <c r="BK142"/>
  <c r="J109"/>
  <c i="4" r="BK133"/>
  <c r="BK220"/>
  <c r="BK276"/>
  <c i="5" r="BK244"/>
  <c r="J144"/>
  <c i="7" r="J95"/>
  <c r="J159"/>
  <c i="8" r="BK132"/>
  <c i="9" r="BK89"/>
  <c r="BK100"/>
  <c i="10" r="J106"/>
  <c r="J86"/>
  <c r="BK93"/>
  <c i="11" r="BK106"/>
  <c i="12" r="J101"/>
  <c r="J82"/>
  <c i="13" r="J98"/>
  <c r="J84"/>
  <c i="14" r="BK117"/>
  <c r="BK85"/>
  <c r="BK86"/>
  <c i="15" r="BK86"/>
  <c r="J105"/>
  <c i="16" r="BK109"/>
  <c r="J117"/>
  <c r="J113"/>
  <c i="17" r="BK110"/>
  <c r="J98"/>
  <c r="BK115"/>
  <c i="18" r="BK106"/>
  <c r="BK143"/>
  <c r="BK124"/>
  <c r="J136"/>
  <c r="BK167"/>
  <c r="J106"/>
  <c i="2" r="J399"/>
  <c r="J394"/>
  <c r="BK160"/>
  <c r="J236"/>
  <c r="BK128"/>
  <c i="3" r="BK100"/>
  <c i="4" r="J115"/>
  <c r="J330"/>
  <c r="J216"/>
  <c i="5" r="BK236"/>
  <c r="BK111"/>
  <c i="6" r="J141"/>
  <c r="BK121"/>
  <c i="7" r="J132"/>
  <c i="8" r="J177"/>
  <c r="BK155"/>
  <c i="9" r="J83"/>
  <c i="10" r="J101"/>
  <c r="J82"/>
  <c r="BK92"/>
  <c i="11" r="BK95"/>
  <c i="12" r="J110"/>
  <c r="J89"/>
  <c i="13" r="J97"/>
  <c i="14" r="BK130"/>
  <c r="BK100"/>
  <c r="BK138"/>
  <c r="BK116"/>
  <c i="15" r="BK99"/>
  <c r="BK104"/>
  <c i="16" r="BK107"/>
  <c r="BK97"/>
  <c i="17" r="J83"/>
  <c r="BK83"/>
  <c i="18" r="BK118"/>
  <c r="BK141"/>
  <c r="J138"/>
  <c r="J161"/>
  <c r="J173"/>
  <c i="19" r="BK93"/>
  <c i="2" r="J404"/>
  <c r="BK246"/>
  <c r="J149"/>
  <c r="BK203"/>
  <c i="3" r="BK314"/>
  <c i="4" r="BK295"/>
  <c r="J312"/>
  <c r="J159"/>
  <c r="J245"/>
  <c i="5" r="BK119"/>
  <c r="BK142"/>
  <c i="6" r="J193"/>
  <c i="7" r="BK173"/>
  <c r="BK121"/>
  <c i="8" r="J117"/>
  <c i="9" r="J107"/>
  <c i="10" r="J109"/>
  <c r="BK85"/>
  <c r="J99"/>
  <c r="J100"/>
  <c i="11" r="BK105"/>
  <c i="12" r="BK105"/>
  <c r="J87"/>
  <c i="13" r="BK85"/>
  <c i="14" r="J118"/>
  <c r="J122"/>
  <c r="BK87"/>
  <c i="15" r="BK108"/>
  <c r="J115"/>
  <c r="J100"/>
  <c i="16" r="BK120"/>
  <c r="BK82"/>
  <c r="BK95"/>
  <c i="17" r="BK99"/>
  <c r="J106"/>
  <c r="BK109"/>
  <c i="18" r="BK89"/>
  <c r="J167"/>
  <c r="BK182"/>
  <c r="J133"/>
  <c r="J157"/>
  <c i="19" r="BK102"/>
  <c i="2" r="J374"/>
  <c r="BK374"/>
  <c r="BK437"/>
  <c r="J117"/>
  <c r="BK151"/>
  <c i="3" r="BK129"/>
  <c r="J270"/>
  <c r="BK300"/>
  <c i="4" r="BK141"/>
  <c r="BK265"/>
  <c r="J271"/>
  <c r="J228"/>
  <c i="5" r="BK207"/>
  <c i="6" r="BK109"/>
  <c r="BK141"/>
  <c i="7" r="BK128"/>
  <c r="J125"/>
  <c i="8" r="BK140"/>
  <c i="9" r="BK114"/>
  <c i="10" r="BK98"/>
  <c r="BK111"/>
  <c i="11" r="J84"/>
  <c r="BK110"/>
  <c i="12" r="BK103"/>
  <c i="13" r="J94"/>
  <c i="14" r="J116"/>
  <c r="J82"/>
  <c r="J137"/>
  <c r="J92"/>
  <c r="BK84"/>
  <c i="15" r="J108"/>
  <c r="J83"/>
  <c r="J89"/>
  <c i="16" r="J106"/>
  <c r="BK99"/>
  <c i="17" r="J115"/>
  <c r="BK114"/>
  <c r="BK86"/>
  <c i="18" r="BK94"/>
  <c r="BK144"/>
  <c r="J89"/>
  <c r="BK115"/>
  <c r="BK154"/>
  <c i="19" r="BK105"/>
  <c i="2" r="BK432"/>
  <c r="J160"/>
  <c r="BK157"/>
  <c r="J258"/>
  <c i="3" r="BK200"/>
  <c r="J282"/>
  <c r="J200"/>
  <c r="J320"/>
  <c r="BK205"/>
  <c r="J142"/>
  <c i="4" r="BK298"/>
  <c r="BK199"/>
  <c r="BK240"/>
  <c r="BK151"/>
  <c i="5" r="J98"/>
  <c r="BK127"/>
  <c i="6" r="BK123"/>
  <c r="J104"/>
  <c r="BK161"/>
  <c r="BK95"/>
  <c r="J146"/>
  <c r="J204"/>
  <c r="BK130"/>
  <c r="J123"/>
  <c i="7" r="BK149"/>
  <c r="BK117"/>
  <c r="J139"/>
  <c r="BK119"/>
  <c r="BK159"/>
  <c i="8" r="BK129"/>
  <c r="BK107"/>
  <c i="9" r="BK87"/>
  <c i="10" r="BK124"/>
  <c r="BK101"/>
  <c i="11" r="BK109"/>
  <c r="BK112"/>
  <c i="12" r="J106"/>
  <c r="BK82"/>
  <c i="13" r="J93"/>
  <c i="14" r="J84"/>
  <c r="J115"/>
  <c r="J111"/>
  <c r="J89"/>
  <c i="15" r="BK101"/>
  <c r="BK96"/>
  <c i="16" r="J121"/>
  <c r="BK87"/>
  <c r="BK85"/>
  <c i="17" r="J119"/>
  <c r="J114"/>
  <c r="J118"/>
  <c i="18" r="J153"/>
  <c r="BK157"/>
  <c r="J118"/>
  <c r="BK108"/>
  <c r="BK159"/>
  <c r="J164"/>
  <c r="J128"/>
  <c r="J122"/>
  <c i="2" r="BK421"/>
  <c r="BK316"/>
  <c r="J380"/>
  <c r="BK345"/>
  <c r="J390"/>
  <c i="3" r="J122"/>
  <c r="BK260"/>
  <c i="4" r="BK148"/>
  <c r="BK115"/>
  <c r="J240"/>
  <c i="5" r="J169"/>
  <c r="J150"/>
  <c i="6" r="J161"/>
  <c r="J95"/>
  <c i="7" r="BK194"/>
  <c i="8" r="J143"/>
  <c i="9" r="BK97"/>
  <c r="BK109"/>
  <c i="10" r="J92"/>
  <c r="J83"/>
  <c r="BK95"/>
  <c i="11" r="J88"/>
  <c r="J91"/>
  <c i="12" r="J102"/>
  <c r="J95"/>
  <c i="13" r="BK84"/>
  <c i="14" r="J104"/>
  <c r="J91"/>
  <c r="BK115"/>
  <c r="BK111"/>
  <c i="15" r="BK106"/>
  <c r="J93"/>
  <c i="16" r="BK117"/>
  <c r="BK86"/>
  <c i="17" r="J93"/>
  <c r="BK107"/>
  <c r="BK97"/>
  <c i="18" r="BK98"/>
  <c r="J175"/>
  <c r="BK129"/>
  <c r="J91"/>
  <c r="BK122"/>
  <c r="J143"/>
  <c i="19" r="J102"/>
  <c i="2" r="J252"/>
  <c r="J143"/>
  <c r="BK258"/>
  <c r="J350"/>
  <c r="BK214"/>
  <c i="3" r="BK109"/>
  <c r="J288"/>
  <c i="4" r="J281"/>
  <c r="BK281"/>
  <c i="5" r="BK153"/>
  <c r="J146"/>
  <c i="6" r="BK171"/>
  <c i="7" r="J121"/>
  <c r="BK95"/>
  <c i="8" r="BK120"/>
  <c i="9" r="BK106"/>
  <c r="J97"/>
  <c i="10" r="J89"/>
  <c r="BK120"/>
  <c r="J87"/>
  <c i="11" r="J92"/>
  <c r="BK107"/>
  <c i="12" r="J97"/>
  <c r="J83"/>
  <c r="J84"/>
  <c i="13" r="J90"/>
  <c i="14" r="J114"/>
  <c r="BK123"/>
  <c r="BK94"/>
  <c i="15" r="BK83"/>
  <c r="BK111"/>
  <c r="J90"/>
  <c i="16" r="BK101"/>
  <c r="BK115"/>
  <c r="BK103"/>
  <c i="17" r="BK117"/>
  <c r="J120"/>
  <c i="18" r="BK147"/>
  <c r="J165"/>
  <c r="J172"/>
  <c r="BK180"/>
  <c r="J96"/>
  <c r="J109"/>
  <c i="19" r="BK88"/>
  <c i="5" l="1" r="P235"/>
  <c i="7" r="P166"/>
  <c i="2" r="P127"/>
  <c r="P138"/>
  <c r="P101"/>
  <c r="P148"/>
  <c r="R163"/>
  <c r="T172"/>
  <c r="T229"/>
  <c r="R245"/>
  <c r="P339"/>
  <c i="3" r="R116"/>
  <c r="T116"/>
  <c r="BK150"/>
  <c r="J150"/>
  <c r="J70"/>
  <c r="BK193"/>
  <c r="J193"/>
  <c r="J73"/>
  <c r="BK218"/>
  <c r="J218"/>
  <c r="J74"/>
  <c r="P281"/>
  <c r="T295"/>
  <c i="4" r="R132"/>
  <c r="R96"/>
  <c r="P153"/>
  <c r="BK234"/>
  <c r="J234"/>
  <c r="J72"/>
  <c r="BK297"/>
  <c r="J297"/>
  <c r="J73"/>
  <c r="BK311"/>
  <c r="J311"/>
  <c r="J74"/>
  <c i="5" r="P141"/>
  <c r="P96"/>
  <c r="R156"/>
  <c r="P162"/>
  <c r="T175"/>
  <c i="6" r="R118"/>
  <c r="R93"/>
  <c r="T140"/>
  <c r="BK192"/>
  <c r="J192"/>
  <c r="J71"/>
  <c i="7" r="P116"/>
  <c r="P93"/>
  <c r="BK138"/>
  <c r="J138"/>
  <c r="J69"/>
  <c i="8" r="BK116"/>
  <c r="J116"/>
  <c r="J65"/>
  <c i="9" r="BK82"/>
  <c r="J82"/>
  <c r="J60"/>
  <c r="P101"/>
  <c i="10" r="BK81"/>
  <c r="J81"/>
  <c r="J60"/>
  <c i="11" r="P81"/>
  <c r="P80"/>
  <c i="1" r="AU64"/>
  <c i="15" r="R81"/>
  <c r="R80"/>
  <c i="16" r="BK81"/>
  <c r="BK80"/>
  <c r="J80"/>
  <c r="J59"/>
  <c i="17" r="T101"/>
  <c i="8" r="T116"/>
  <c r="BK161"/>
  <c r="J161"/>
  <c r="J68"/>
  <c i="9" r="R101"/>
  <c i="10" r="P81"/>
  <c r="P80"/>
  <c i="1" r="AU63"/>
  <c i="12" r="P81"/>
  <c r="P80"/>
  <c i="1" r="AU65"/>
  <c i="13" r="BK81"/>
  <c r="J81"/>
  <c r="J60"/>
  <c i="17" r="BK101"/>
  <c r="J101"/>
  <c r="J61"/>
  <c i="2" r="BK148"/>
  <c r="J148"/>
  <c r="J67"/>
  <c r="R172"/>
  <c r="R229"/>
  <c r="BK292"/>
  <c r="J292"/>
  <c r="J76"/>
  <c r="T339"/>
  <c r="BK420"/>
  <c r="J420"/>
  <c r="J79"/>
  <c i="3" r="BK116"/>
  <c r="J116"/>
  <c r="J64"/>
  <c r="R126"/>
  <c r="T150"/>
  <c r="R218"/>
  <c r="BK295"/>
  <c r="J295"/>
  <c r="J76"/>
  <c i="4" r="T153"/>
  <c r="R234"/>
  <c r="T311"/>
  <c i="5" r="BK162"/>
  <c r="J162"/>
  <c r="J71"/>
  <c r="R175"/>
  <c i="6" r="P118"/>
  <c r="P93"/>
  <c r="BK140"/>
  <c r="J140"/>
  <c r="J69"/>
  <c r="P178"/>
  <c r="R192"/>
  <c i="7" r="T116"/>
  <c r="T93"/>
  <c r="P138"/>
  <c i="8" r="P104"/>
  <c r="P90"/>
  <c r="R104"/>
  <c r="R90"/>
  <c i="9" r="R82"/>
  <c r="R81"/>
  <c i="10" r="R81"/>
  <c r="R80"/>
  <c i="11" r="R81"/>
  <c r="R80"/>
  <c i="12" r="T81"/>
  <c r="T80"/>
  <c i="13" r="R81"/>
  <c r="R80"/>
  <c i="14" r="BK81"/>
  <c r="J81"/>
  <c r="J60"/>
  <c i="15" r="BK81"/>
  <c r="J81"/>
  <c r="J60"/>
  <c i="16" r="P81"/>
  <c r="P80"/>
  <c i="1" r="AU69"/>
  <c i="17" r="R101"/>
  <c i="18" r="R88"/>
  <c r="R107"/>
  <c r="P142"/>
  <c r="BK151"/>
  <c r="J151"/>
  <c r="J65"/>
  <c r="P174"/>
  <c i="2" r="BK138"/>
  <c r="J138"/>
  <c r="J66"/>
  <c r="R148"/>
  <c r="P163"/>
  <c r="T163"/>
  <c r="BK168"/>
  <c r="J168"/>
  <c r="J71"/>
  <c r="P168"/>
  <c r="R168"/>
  <c r="T168"/>
  <c r="BK229"/>
  <c r="J229"/>
  <c r="J73"/>
  <c r="P245"/>
  <c r="R292"/>
  <c r="T292"/>
  <c r="P420"/>
  <c i="3" r="BK126"/>
  <c r="J126"/>
  <c r="J65"/>
  <c r="P150"/>
  <c r="P193"/>
  <c r="R193"/>
  <c r="T193"/>
  <c r="BK281"/>
  <c r="J281"/>
  <c r="J75"/>
  <c r="R295"/>
  <c i="4" r="BK153"/>
  <c r="T234"/>
  <c r="R311"/>
  <c i="5" r="R141"/>
  <c r="R96"/>
  <c r="P156"/>
  <c r="P175"/>
  <c i="6" r="R140"/>
  <c r="T178"/>
  <c i="7" r="R116"/>
  <c r="R93"/>
  <c r="P131"/>
  <c r="P130"/>
  <c r="T138"/>
  <c i="8" r="BK104"/>
  <c r="J104"/>
  <c r="J63"/>
  <c r="T104"/>
  <c r="T90"/>
  <c r="T161"/>
  <c i="9" r="P82"/>
  <c r="P81"/>
  <c i="1" r="AU62"/>
  <c i="9" r="BK101"/>
  <c r="J101"/>
  <c r="J61"/>
  <c i="11" r="T81"/>
  <c r="T80"/>
  <c i="12" r="BK81"/>
  <c r="J81"/>
  <c r="J60"/>
  <c i="14" r="P81"/>
  <c r="P80"/>
  <c i="1" r="AU67"/>
  <c i="15" r="T81"/>
  <c r="T80"/>
  <c i="16" r="R81"/>
  <c r="R80"/>
  <c i="17" r="BK82"/>
  <c r="J82"/>
  <c r="J60"/>
  <c r="R82"/>
  <c r="R81"/>
  <c i="18" r="T88"/>
  <c r="T107"/>
  <c r="R142"/>
  <c r="P151"/>
  <c r="BK174"/>
  <c r="J174"/>
  <c r="J66"/>
  <c i="2" r="R138"/>
  <c r="R101"/>
  <c r="T148"/>
  <c r="BK163"/>
  <c r="J163"/>
  <c r="J70"/>
  <c r="BK172"/>
  <c r="J172"/>
  <c r="J72"/>
  <c r="P229"/>
  <c r="T245"/>
  <c r="R339"/>
  <c r="R420"/>
  <c i="3" r="P126"/>
  <c r="BK146"/>
  <c r="J146"/>
  <c r="J69"/>
  <c r="P146"/>
  <c r="R146"/>
  <c r="T146"/>
  <c r="P218"/>
  <c r="R281"/>
  <c r="T281"/>
  <c i="4" r="T132"/>
  <c r="T96"/>
  <c r="R153"/>
  <c r="P234"/>
  <c r="R297"/>
  <c r="T297"/>
  <c i="5" r="BK141"/>
  <c r="J141"/>
  <c r="J67"/>
  <c r="T156"/>
  <c r="R162"/>
  <c r="T162"/>
  <c i="6" r="BK118"/>
  <c r="J118"/>
  <c r="J65"/>
  <c r="BK133"/>
  <c r="J133"/>
  <c r="J68"/>
  <c r="P133"/>
  <c r="R133"/>
  <c r="T133"/>
  <c r="BK178"/>
  <c r="J178"/>
  <c r="J70"/>
  <c r="P192"/>
  <c i="7" r="BK116"/>
  <c r="J116"/>
  <c r="J65"/>
  <c r="BK131"/>
  <c r="J131"/>
  <c r="J68"/>
  <c r="T131"/>
  <c r="T130"/>
  <c i="8" r="R116"/>
  <c r="R115"/>
  <c r="R161"/>
  <c i="9" r="T82"/>
  <c i="10" r="T81"/>
  <c r="T80"/>
  <c i="12" r="R81"/>
  <c r="R80"/>
  <c i="13" r="T81"/>
  <c r="T80"/>
  <c i="14" r="T81"/>
  <c r="T80"/>
  <c i="16" r="T81"/>
  <c r="T80"/>
  <c i="17" r="P82"/>
  <c r="T82"/>
  <c r="T81"/>
  <c i="18" r="BK88"/>
  <c r="J88"/>
  <c r="J61"/>
  <c r="BK107"/>
  <c r="J107"/>
  <c r="J62"/>
  <c r="T142"/>
  <c r="T151"/>
  <c r="R174"/>
  <c i="19" r="BK90"/>
  <c r="J90"/>
  <c r="J62"/>
  <c r="P90"/>
  <c r="T90"/>
  <c r="T95"/>
  <c i="2" r="T138"/>
  <c r="T101"/>
  <c r="P172"/>
  <c r="P162"/>
  <c r="BK245"/>
  <c r="J245"/>
  <c r="J75"/>
  <c r="P292"/>
  <c r="BK339"/>
  <c r="J339"/>
  <c r="J77"/>
  <c r="T420"/>
  <c i="3" r="P116"/>
  <c r="P98"/>
  <c r="T126"/>
  <c r="R150"/>
  <c r="T218"/>
  <c r="P295"/>
  <c i="4" r="BK132"/>
  <c r="J132"/>
  <c r="J66"/>
  <c r="P132"/>
  <c r="P96"/>
  <c r="BK147"/>
  <c r="J147"/>
  <c r="J69"/>
  <c r="P147"/>
  <c r="R147"/>
  <c r="T147"/>
  <c r="BK222"/>
  <c r="J222"/>
  <c r="J71"/>
  <c r="P222"/>
  <c r="R222"/>
  <c r="T222"/>
  <c r="P297"/>
  <c r="P311"/>
  <c i="5" r="T141"/>
  <c r="T96"/>
  <c r="BK156"/>
  <c r="J156"/>
  <c r="J70"/>
  <c r="BK175"/>
  <c r="J175"/>
  <c r="J72"/>
  <c i="6" r="T118"/>
  <c r="T93"/>
  <c r="P140"/>
  <c r="R178"/>
  <c r="T192"/>
  <c i="7" r="R131"/>
  <c r="R138"/>
  <c i="8" r="P116"/>
  <c r="P115"/>
  <c r="P161"/>
  <c i="9" r="T101"/>
  <c i="11" r="BK81"/>
  <c r="J81"/>
  <c r="J60"/>
  <c i="13" r="P81"/>
  <c r="P80"/>
  <c i="1" r="AU66"/>
  <c i="14" r="R81"/>
  <c r="R80"/>
  <c i="15" r="P81"/>
  <c r="P80"/>
  <c i="1" r="AU68"/>
  <c i="17" r="P101"/>
  <c i="18" r="P88"/>
  <c r="P107"/>
  <c r="BK142"/>
  <c r="J142"/>
  <c r="J63"/>
  <c r="R151"/>
  <c r="T174"/>
  <c i="19" r="R90"/>
  <c r="BK95"/>
  <c r="J95"/>
  <c r="J63"/>
  <c r="P95"/>
  <c r="R95"/>
  <c i="2" r="BK121"/>
  <c r="J121"/>
  <c r="J64"/>
  <c r="BK447"/>
  <c r="J447"/>
  <c r="J80"/>
  <c i="3" r="BK137"/>
  <c r="J137"/>
  <c r="J66"/>
  <c r="BK141"/>
  <c r="J141"/>
  <c r="J68"/>
  <c i="4" r="BK97"/>
  <c r="J97"/>
  <c r="J61"/>
  <c i="5" r="BK97"/>
  <c r="J97"/>
  <c r="J61"/>
  <c r="BK134"/>
  <c r="J134"/>
  <c r="J66"/>
  <c r="BK235"/>
  <c r="J235"/>
  <c r="J74"/>
  <c i="6" r="BK94"/>
  <c r="J94"/>
  <c r="J61"/>
  <c r="BK113"/>
  <c r="J113"/>
  <c r="J64"/>
  <c i="2" r="BK116"/>
  <c r="J116"/>
  <c r="J63"/>
  <c r="BK159"/>
  <c r="J159"/>
  <c r="J68"/>
  <c i="3" r="BK111"/>
  <c r="J111"/>
  <c r="J63"/>
  <c i="5" r="BK252"/>
  <c r="J252"/>
  <c r="J75"/>
  <c i="7" r="BK101"/>
  <c r="J101"/>
  <c r="J62"/>
  <c i="8" r="BK142"/>
  <c r="J142"/>
  <c r="J66"/>
  <c r="BK176"/>
  <c r="J176"/>
  <c r="J69"/>
  <c i="2" r="BK111"/>
  <c r="J111"/>
  <c r="J62"/>
  <c r="BK406"/>
  <c r="J406"/>
  <c r="J78"/>
  <c i="4" r="BK109"/>
  <c r="J109"/>
  <c r="J63"/>
  <c r="BK114"/>
  <c r="J114"/>
  <c r="J64"/>
  <c r="BK143"/>
  <c r="J143"/>
  <c r="J67"/>
  <c i="5" r="BK126"/>
  <c r="J126"/>
  <c r="J65"/>
  <c i="6" r="BK103"/>
  <c r="J103"/>
  <c r="J62"/>
  <c r="BK203"/>
  <c r="J203"/>
  <c r="J72"/>
  <c i="7" r="BK106"/>
  <c r="J106"/>
  <c r="J63"/>
  <c r="BK180"/>
  <c r="J180"/>
  <c r="J71"/>
  <c i="8" r="BK148"/>
  <c r="J148"/>
  <c r="J67"/>
  <c i="2" r="BK102"/>
  <c r="J102"/>
  <c r="J61"/>
  <c r="BK127"/>
  <c r="J127"/>
  <c r="J65"/>
  <c r="BK240"/>
  <c r="J240"/>
  <c r="J74"/>
  <c i="3" r="BK99"/>
  <c r="J99"/>
  <c r="J61"/>
  <c r="BK181"/>
  <c r="J181"/>
  <c r="J71"/>
  <c r="BK187"/>
  <c r="J187"/>
  <c r="J72"/>
  <c r="BK319"/>
  <c r="J319"/>
  <c r="J77"/>
  <c i="4" r="BK335"/>
  <c r="J335"/>
  <c r="J75"/>
  <c i="5" r="BK118"/>
  <c r="J118"/>
  <c r="J64"/>
  <c r="BK152"/>
  <c r="J152"/>
  <c r="J68"/>
  <c r="BK215"/>
  <c r="J215"/>
  <c r="J73"/>
  <c i="6" r="BK129"/>
  <c r="J129"/>
  <c r="J66"/>
  <c i="7" r="BK94"/>
  <c r="J94"/>
  <c r="J61"/>
  <c r="BK166"/>
  <c r="J166"/>
  <c r="J70"/>
  <c i="3" r="BK108"/>
  <c r="J108"/>
  <c r="J62"/>
  <c i="4" r="BK106"/>
  <c r="J106"/>
  <c r="J62"/>
  <c r="BK126"/>
  <c r="J126"/>
  <c r="J65"/>
  <c i="5" r="BK110"/>
  <c r="BK96"/>
  <c r="J96"/>
  <c r="J60"/>
  <c i="6" r="BK108"/>
  <c r="J108"/>
  <c r="J63"/>
  <c i="7" r="BK111"/>
  <c r="J111"/>
  <c r="J64"/>
  <c r="BK127"/>
  <c r="J127"/>
  <c r="J66"/>
  <c r="BK193"/>
  <c r="J193"/>
  <c r="J72"/>
  <c i="8" r="BK91"/>
  <c r="J91"/>
  <c r="J61"/>
  <c r="BK96"/>
  <c r="J96"/>
  <c r="J62"/>
  <c i="18" r="BK149"/>
  <c r="J149"/>
  <c r="J64"/>
  <c i="19" r="BK87"/>
  <c r="J87"/>
  <c r="J61"/>
  <c r="BK104"/>
  <c r="J104"/>
  <c r="J64"/>
  <c r="BK107"/>
  <c r="J107"/>
  <c r="J65"/>
  <c r="J79"/>
  <c r="F82"/>
  <c r="BE93"/>
  <c r="BE98"/>
  <c r="BE102"/>
  <c r="BE96"/>
  <c i="18" r="BK87"/>
  <c r="J87"/>
  <c r="J60"/>
  <c i="19" r="E48"/>
  <c r="J82"/>
  <c r="BE105"/>
  <c r="BE88"/>
  <c r="BE91"/>
  <c r="BE100"/>
  <c r="BE108"/>
  <c i="17" r="BK81"/>
  <c r="J81"/>
  <c r="J59"/>
  <c i="18" r="F55"/>
  <c r="J83"/>
  <c r="BE91"/>
  <c r="BE96"/>
  <c r="BE98"/>
  <c r="BE105"/>
  <c r="BE111"/>
  <c r="BE118"/>
  <c r="BE124"/>
  <c r="BE129"/>
  <c r="BE136"/>
  <c r="BE139"/>
  <c r="BE144"/>
  <c r="BE146"/>
  <c r="BE155"/>
  <c r="BE161"/>
  <c r="BE163"/>
  <c r="BE171"/>
  <c r="BE181"/>
  <c r="E76"/>
  <c r="BE92"/>
  <c r="BE94"/>
  <c r="BE95"/>
  <c r="BE99"/>
  <c r="BE104"/>
  <c r="BE120"/>
  <c r="BE123"/>
  <c r="BE127"/>
  <c r="BE130"/>
  <c r="BE134"/>
  <c r="BE140"/>
  <c r="BE143"/>
  <c r="BE148"/>
  <c r="BE152"/>
  <c r="BE156"/>
  <c r="BE157"/>
  <c r="BE158"/>
  <c r="BE159"/>
  <c r="BE164"/>
  <c r="BE166"/>
  <c r="BE167"/>
  <c r="BE168"/>
  <c r="BE170"/>
  <c r="BE175"/>
  <c r="BE177"/>
  <c r="BE185"/>
  <c r="BE89"/>
  <c r="BE93"/>
  <c r="BE97"/>
  <c r="BE106"/>
  <c r="BE109"/>
  <c r="BE116"/>
  <c r="BE119"/>
  <c r="BE126"/>
  <c r="BE131"/>
  <c r="BE137"/>
  <c r="BE153"/>
  <c r="BE165"/>
  <c r="BE169"/>
  <c r="BE173"/>
  <c r="BE183"/>
  <c r="BE90"/>
  <c r="BE102"/>
  <c r="BE110"/>
  <c r="BE112"/>
  <c r="BE114"/>
  <c r="BE132"/>
  <c r="BE135"/>
  <c r="BE145"/>
  <c r="BE154"/>
  <c r="BE160"/>
  <c r="BE162"/>
  <c r="BE172"/>
  <c r="BE178"/>
  <c r="BE180"/>
  <c r="BE182"/>
  <c r="J52"/>
  <c r="BE100"/>
  <c r="BE101"/>
  <c r="BE103"/>
  <c r="BE108"/>
  <c r="BE113"/>
  <c r="BE115"/>
  <c r="BE117"/>
  <c r="BE121"/>
  <c r="BE122"/>
  <c r="BE125"/>
  <c r="BE128"/>
  <c r="BE133"/>
  <c r="BE138"/>
  <c r="BE141"/>
  <c r="BE147"/>
  <c r="BE150"/>
  <c r="BE176"/>
  <c r="BE179"/>
  <c r="BE184"/>
  <c r="BE186"/>
  <c i="17" r="F78"/>
  <c r="BE85"/>
  <c r="BE91"/>
  <c r="BE96"/>
  <c r="BE103"/>
  <c r="BE112"/>
  <c r="BE113"/>
  <c r="BE119"/>
  <c r="BE120"/>
  <c i="16" r="J81"/>
  <c r="J60"/>
  <c i="17" r="BE86"/>
  <c r="BE88"/>
  <c r="BE94"/>
  <c r="BE97"/>
  <c r="BE109"/>
  <c r="BE110"/>
  <c r="E71"/>
  <c r="BE87"/>
  <c r="BE92"/>
  <c r="BE115"/>
  <c r="J52"/>
  <c r="BE84"/>
  <c r="BE89"/>
  <c r="BE90"/>
  <c r="BE93"/>
  <c r="BE98"/>
  <c r="BE102"/>
  <c r="BE104"/>
  <c r="BE106"/>
  <c r="BE108"/>
  <c r="BE111"/>
  <c r="BE117"/>
  <c r="J55"/>
  <c r="BE95"/>
  <c r="BE105"/>
  <c r="BE107"/>
  <c r="BE118"/>
  <c r="BE83"/>
  <c r="BE99"/>
  <c r="BE114"/>
  <c r="BE116"/>
  <c i="16" r="E70"/>
  <c r="F77"/>
  <c r="BE82"/>
  <c r="BE86"/>
  <c r="BE90"/>
  <c r="BE91"/>
  <c r="BE113"/>
  <c r="BE120"/>
  <c r="BE122"/>
  <c i="15" r="BK80"/>
  <c r="J80"/>
  <c i="16" r="BE83"/>
  <c r="BE95"/>
  <c r="BE106"/>
  <c r="BE109"/>
  <c r="BE112"/>
  <c r="BE119"/>
  <c r="J52"/>
  <c r="BE88"/>
  <c r="BE94"/>
  <c r="BE97"/>
  <c r="BE99"/>
  <c r="BE101"/>
  <c r="BE103"/>
  <c r="BE105"/>
  <c r="BE107"/>
  <c r="BE111"/>
  <c r="BE121"/>
  <c r="BE85"/>
  <c r="BE92"/>
  <c r="BE93"/>
  <c r="BE96"/>
  <c r="BE102"/>
  <c r="BE114"/>
  <c r="BE116"/>
  <c r="BE118"/>
  <c r="J55"/>
  <c r="BE84"/>
  <c r="BE87"/>
  <c r="BE89"/>
  <c r="BE98"/>
  <c r="BE100"/>
  <c r="BE104"/>
  <c r="BE108"/>
  <c r="BE110"/>
  <c r="BE115"/>
  <c r="BE117"/>
  <c r="BE123"/>
  <c i="15" r="J52"/>
  <c r="BE82"/>
  <c r="BE90"/>
  <c r="BE102"/>
  <c r="BE103"/>
  <c r="BE107"/>
  <c r="BE109"/>
  <c r="BE112"/>
  <c i="14" r="BK80"/>
  <c r="J80"/>
  <c i="15" r="BE84"/>
  <c r="BE86"/>
  <c r="BE87"/>
  <c r="BE89"/>
  <c r="BE91"/>
  <c r="BE96"/>
  <c r="BE97"/>
  <c r="BE110"/>
  <c r="E48"/>
  <c r="F55"/>
  <c r="BE83"/>
  <c r="BE85"/>
  <c r="BE92"/>
  <c r="BE94"/>
  <c r="BE95"/>
  <c r="BE105"/>
  <c r="BE106"/>
  <c r="BE108"/>
  <c r="BE111"/>
  <c r="BE114"/>
  <c r="J55"/>
  <c r="BE88"/>
  <c r="BE93"/>
  <c r="BE98"/>
  <c r="BE99"/>
  <c r="BE100"/>
  <c r="BE101"/>
  <c r="BE104"/>
  <c r="BE113"/>
  <c r="BE115"/>
  <c i="14" r="J74"/>
  <c r="BE86"/>
  <c r="BE94"/>
  <c r="BE98"/>
  <c r="BE112"/>
  <c r="BE117"/>
  <c r="BE134"/>
  <c i="13" r="BK80"/>
  <c r="J80"/>
  <c i="14" r="J77"/>
  <c r="BE82"/>
  <c r="BE83"/>
  <c r="BE91"/>
  <c r="BE92"/>
  <c r="BE96"/>
  <c r="BE99"/>
  <c r="BE102"/>
  <c r="BE109"/>
  <c r="BE111"/>
  <c r="BE122"/>
  <c r="BE124"/>
  <c r="BE127"/>
  <c r="BE128"/>
  <c r="BE130"/>
  <c r="BE133"/>
  <c r="BE137"/>
  <c r="BE138"/>
  <c r="BE139"/>
  <c r="E70"/>
  <c r="BE84"/>
  <c r="BE85"/>
  <c r="BE88"/>
  <c r="BE89"/>
  <c r="BE101"/>
  <c r="BE103"/>
  <c r="BE104"/>
  <c r="BE107"/>
  <c r="BE114"/>
  <c r="BE118"/>
  <c r="BE87"/>
  <c r="BE93"/>
  <c r="BE105"/>
  <c r="BE106"/>
  <c r="BE132"/>
  <c r="F55"/>
  <c r="BE95"/>
  <c r="BE97"/>
  <c r="BE108"/>
  <c r="BE110"/>
  <c r="BE116"/>
  <c r="BE119"/>
  <c r="BE120"/>
  <c r="BE123"/>
  <c r="BE129"/>
  <c r="BE135"/>
  <c r="BE136"/>
  <c r="BE140"/>
  <c r="BE90"/>
  <c r="BE100"/>
  <c r="BE113"/>
  <c r="BE115"/>
  <c r="BE121"/>
  <c r="BE125"/>
  <c r="BE126"/>
  <c r="BE131"/>
  <c i="13" r="J55"/>
  <c r="F55"/>
  <c r="BE85"/>
  <c r="BE92"/>
  <c r="BE93"/>
  <c r="BE95"/>
  <c r="BE98"/>
  <c r="J52"/>
  <c r="BE82"/>
  <c r="BE87"/>
  <c r="BE90"/>
  <c r="BE91"/>
  <c i="12" r="BK80"/>
  <c r="J80"/>
  <c i="13" r="E70"/>
  <c r="BE86"/>
  <c r="BE88"/>
  <c r="BE89"/>
  <c r="BE83"/>
  <c r="BE84"/>
  <c r="BE94"/>
  <c r="BE97"/>
  <c i="12" r="J55"/>
  <c r="F77"/>
  <c r="BE82"/>
  <c r="BE87"/>
  <c r="BE88"/>
  <c r="J74"/>
  <c r="BE90"/>
  <c r="BE92"/>
  <c r="BE93"/>
  <c r="BE97"/>
  <c r="BE108"/>
  <c r="BE110"/>
  <c r="BE91"/>
  <c r="BE105"/>
  <c r="BE106"/>
  <c i="11" r="BK80"/>
  <c r="J80"/>
  <c r="J59"/>
  <c i="12" r="E48"/>
  <c r="BE85"/>
  <c r="BE89"/>
  <c r="BE96"/>
  <c r="BE98"/>
  <c r="BE100"/>
  <c r="BE101"/>
  <c r="BE102"/>
  <c r="BE104"/>
  <c r="BE83"/>
  <c r="BE84"/>
  <c r="BE86"/>
  <c r="BE94"/>
  <c r="BE95"/>
  <c r="BE99"/>
  <c r="BE103"/>
  <c i="11" r="J52"/>
  <c r="BE83"/>
  <c r="BE91"/>
  <c r="BE96"/>
  <c r="BE98"/>
  <c r="BE101"/>
  <c r="BE105"/>
  <c r="BE116"/>
  <c r="J55"/>
  <c r="F77"/>
  <c r="BE90"/>
  <c r="BE92"/>
  <c r="BE94"/>
  <c r="BE97"/>
  <c r="BE100"/>
  <c r="BE102"/>
  <c r="BE108"/>
  <c i="10" r="BK80"/>
  <c r="J80"/>
  <c r="J59"/>
  <c i="11" r="BE82"/>
  <c r="BE85"/>
  <c r="BE88"/>
  <c r="BE89"/>
  <c r="BE93"/>
  <c r="BE104"/>
  <c r="BE107"/>
  <c r="BE112"/>
  <c r="BE113"/>
  <c r="BE114"/>
  <c r="BE86"/>
  <c r="BE106"/>
  <c r="BE110"/>
  <c r="BE115"/>
  <c r="E48"/>
  <c r="BE84"/>
  <c r="BE87"/>
  <c r="BE95"/>
  <c r="BE99"/>
  <c r="BE103"/>
  <c r="BE109"/>
  <c r="BE111"/>
  <c i="9" r="BK81"/>
  <c r="J81"/>
  <c r="J59"/>
  <c i="10" r="E48"/>
  <c r="J55"/>
  <c r="J74"/>
  <c r="BE87"/>
  <c r="BE89"/>
  <c r="BE106"/>
  <c r="BE109"/>
  <c r="BE116"/>
  <c r="BE83"/>
  <c r="BE90"/>
  <c r="BE96"/>
  <c r="BE98"/>
  <c r="BE104"/>
  <c r="BE107"/>
  <c r="BE113"/>
  <c r="BE115"/>
  <c r="BE122"/>
  <c r="BE124"/>
  <c r="F55"/>
  <c r="BE85"/>
  <c r="BE88"/>
  <c r="BE92"/>
  <c r="BE95"/>
  <c r="BE97"/>
  <c r="BE102"/>
  <c r="BE108"/>
  <c r="BE110"/>
  <c r="BE118"/>
  <c r="BE84"/>
  <c r="BE94"/>
  <c r="BE99"/>
  <c r="BE100"/>
  <c r="BE103"/>
  <c r="BE112"/>
  <c r="BE114"/>
  <c r="BE119"/>
  <c r="BE120"/>
  <c r="BE93"/>
  <c r="BE105"/>
  <c r="BE111"/>
  <c r="BE117"/>
  <c r="BE123"/>
  <c r="BE126"/>
  <c r="BE82"/>
  <c r="BE86"/>
  <c r="BE91"/>
  <c r="BE101"/>
  <c i="9" r="J55"/>
  <c r="BE83"/>
  <c r="BE88"/>
  <c r="BE93"/>
  <c r="BE89"/>
  <c r="BE97"/>
  <c r="BE102"/>
  <c r="BE104"/>
  <c r="BE107"/>
  <c r="J52"/>
  <c r="E71"/>
  <c r="F78"/>
  <c r="BE85"/>
  <c r="BE91"/>
  <c r="BE95"/>
  <c r="BE103"/>
  <c r="BE105"/>
  <c r="BE111"/>
  <c r="BE113"/>
  <c r="BE84"/>
  <c r="BE86"/>
  <c i="8" r="BK115"/>
  <c r="J115"/>
  <c r="J64"/>
  <c i="9" r="BE87"/>
  <c r="BE99"/>
  <c r="BE100"/>
  <c r="BE106"/>
  <c r="BE109"/>
  <c r="BE114"/>
  <c i="8" r="J52"/>
  <c r="F86"/>
  <c r="BE109"/>
  <c r="BE132"/>
  <c r="J86"/>
  <c r="BE92"/>
  <c r="BE149"/>
  <c r="E79"/>
  <c r="BE97"/>
  <c r="BE117"/>
  <c r="BE135"/>
  <c r="BE143"/>
  <c r="BE174"/>
  <c i="7" r="BK93"/>
  <c r="J93"/>
  <c r="J60"/>
  <c i="8" r="BE105"/>
  <c r="BE113"/>
  <c r="BE120"/>
  <c r="BE129"/>
  <c r="BE155"/>
  <c r="BE107"/>
  <c r="BE124"/>
  <c r="BE140"/>
  <c r="BE162"/>
  <c r="BE177"/>
  <c i="7" r="J52"/>
  <c r="J89"/>
  <c r="BE173"/>
  <c r="BE107"/>
  <c r="BE112"/>
  <c r="BE117"/>
  <c r="BE125"/>
  <c r="BE132"/>
  <c r="BE149"/>
  <c r="BE167"/>
  <c r="F55"/>
  <c r="BE102"/>
  <c r="BE128"/>
  <c r="BE139"/>
  <c r="E48"/>
  <c r="BE95"/>
  <c r="BE121"/>
  <c r="BE181"/>
  <c r="BE194"/>
  <c i="6" r="BK132"/>
  <c r="J132"/>
  <c r="J67"/>
  <c i="7" r="BE136"/>
  <c r="BE154"/>
  <c r="BE159"/>
  <c r="BE187"/>
  <c r="BE119"/>
  <c r="BE144"/>
  <c r="BE164"/>
  <c i="5" r="J110"/>
  <c r="J63"/>
  <c i="6" r="F55"/>
  <c r="J86"/>
  <c r="BE114"/>
  <c r="BE123"/>
  <c r="BE193"/>
  <c r="BE166"/>
  <c r="J55"/>
  <c r="BE156"/>
  <c r="BE171"/>
  <c r="BE130"/>
  <c r="BE134"/>
  <c r="BE141"/>
  <c r="BE176"/>
  <c r="BE198"/>
  <c r="E82"/>
  <c r="BE104"/>
  <c r="BE138"/>
  <c r="BE204"/>
  <c r="BE95"/>
  <c r="BE109"/>
  <c r="BE119"/>
  <c r="BE121"/>
  <c r="BE127"/>
  <c r="BE146"/>
  <c r="BE151"/>
  <c r="BE161"/>
  <c r="BE179"/>
  <c r="BE185"/>
  <c i="5" r="F55"/>
  <c r="J92"/>
  <c r="J52"/>
  <c r="E85"/>
  <c r="BE144"/>
  <c r="BE150"/>
  <c r="BE163"/>
  <c i="4" r="J153"/>
  <c r="J70"/>
  <c i="5" r="BE111"/>
  <c r="BE169"/>
  <c r="BE181"/>
  <c r="BE186"/>
  <c r="BE202"/>
  <c r="BE207"/>
  <c r="BE216"/>
  <c r="BE225"/>
  <c r="BE236"/>
  <c r="BE244"/>
  <c r="BE98"/>
  <c r="BE119"/>
  <c r="BE135"/>
  <c r="BE146"/>
  <c r="BE157"/>
  <c r="BE160"/>
  <c r="BE176"/>
  <c r="BE196"/>
  <c r="BE213"/>
  <c r="BE253"/>
  <c r="BE127"/>
  <c r="BE142"/>
  <c r="BE153"/>
  <c r="BE191"/>
  <c i="4" r="F55"/>
  <c r="BE187"/>
  <c r="BE199"/>
  <c r="BE232"/>
  <c r="J55"/>
  <c r="BE115"/>
  <c r="BE135"/>
  <c r="BE220"/>
  <c r="BE228"/>
  <c r="BE260"/>
  <c r="BE281"/>
  <c r="BE98"/>
  <c r="BE107"/>
  <c r="BE133"/>
  <c r="BE154"/>
  <c r="BE159"/>
  <c r="BE175"/>
  <c r="BE194"/>
  <c r="BE240"/>
  <c r="BE265"/>
  <c r="BE271"/>
  <c r="BE321"/>
  <c r="BE326"/>
  <c r="J52"/>
  <c r="BE141"/>
  <c r="BE164"/>
  <c r="BE170"/>
  <c r="BE180"/>
  <c r="BE223"/>
  <c r="BE235"/>
  <c r="BE245"/>
  <c r="BE276"/>
  <c r="BE285"/>
  <c r="BE295"/>
  <c r="BE298"/>
  <c r="BE316"/>
  <c r="BE336"/>
  <c r="E48"/>
  <c r="BE137"/>
  <c r="BE144"/>
  <c r="BE151"/>
  <c r="BE304"/>
  <c r="BE110"/>
  <c r="BE127"/>
  <c r="BE148"/>
  <c r="BE204"/>
  <c r="BE211"/>
  <c r="BE216"/>
  <c r="BE250"/>
  <c r="BE255"/>
  <c r="BE290"/>
  <c r="BE312"/>
  <c r="BE330"/>
  <c i="3" r="BE148"/>
  <c r="BE156"/>
  <c r="BE175"/>
  <c r="BE182"/>
  <c r="BE200"/>
  <c r="BE239"/>
  <c r="BE249"/>
  <c r="BE282"/>
  <c r="BE288"/>
  <c r="BE320"/>
  <c i="2" r="BK101"/>
  <c i="3" r="F94"/>
  <c r="BE167"/>
  <c r="BE229"/>
  <c r="BE270"/>
  <c r="BE279"/>
  <c r="J52"/>
  <c r="E87"/>
  <c r="J94"/>
  <c r="BE100"/>
  <c r="BE122"/>
  <c r="BE129"/>
  <c r="BE142"/>
  <c r="BE219"/>
  <c r="BE300"/>
  <c r="BE314"/>
  <c r="BE109"/>
  <c r="BE135"/>
  <c r="BE147"/>
  <c r="BE151"/>
  <c r="BE161"/>
  <c r="BE188"/>
  <c r="BE211"/>
  <c r="BE254"/>
  <c r="BE305"/>
  <c r="BE310"/>
  <c r="BE117"/>
  <c r="BE171"/>
  <c r="BE179"/>
  <c r="BE194"/>
  <c r="BE205"/>
  <c r="BE224"/>
  <c r="BE296"/>
  <c r="BE112"/>
  <c r="BE127"/>
  <c r="BE131"/>
  <c r="BE138"/>
  <c r="BE216"/>
  <c r="BE234"/>
  <c r="BE244"/>
  <c r="BE260"/>
  <c r="BE265"/>
  <c r="BE274"/>
  <c i="2" r="J52"/>
  <c r="E90"/>
  <c r="BE112"/>
  <c r="BE117"/>
  <c r="BE173"/>
  <c r="BE208"/>
  <c r="BE227"/>
  <c r="BE232"/>
  <c r="BE290"/>
  <c r="BE298"/>
  <c r="BE303"/>
  <c r="BE323"/>
  <c r="BE374"/>
  <c r="BE399"/>
  <c r="BE149"/>
  <c r="BE160"/>
  <c r="BE178"/>
  <c r="BE221"/>
  <c r="BE271"/>
  <c r="BE316"/>
  <c r="BE365"/>
  <c r="BE390"/>
  <c r="BE413"/>
  <c r="BE426"/>
  <c r="J55"/>
  <c r="BE128"/>
  <c r="BE143"/>
  <c r="BE153"/>
  <c r="BE164"/>
  <c r="BE166"/>
  <c r="BE183"/>
  <c r="BE192"/>
  <c r="BE211"/>
  <c r="BE236"/>
  <c r="BE277"/>
  <c r="BE309"/>
  <c r="BE337"/>
  <c r="BE350"/>
  <c r="BE360"/>
  <c r="BE369"/>
  <c r="BE385"/>
  <c r="BE404"/>
  <c r="BE407"/>
  <c r="BE421"/>
  <c r="BE380"/>
  <c r="F55"/>
  <c r="BE103"/>
  <c r="BE133"/>
  <c r="BE157"/>
  <c r="BE203"/>
  <c r="BE214"/>
  <c r="BE241"/>
  <c r="BE252"/>
  <c r="BE258"/>
  <c r="BE264"/>
  <c r="BE284"/>
  <c r="BE293"/>
  <c r="BE345"/>
  <c r="BE437"/>
  <c r="BE442"/>
  <c r="BE122"/>
  <c r="BE139"/>
  <c r="BE151"/>
  <c r="BE169"/>
  <c r="BE170"/>
  <c r="BE199"/>
  <c r="BE230"/>
  <c r="BE246"/>
  <c r="BE331"/>
  <c r="BE340"/>
  <c r="BE355"/>
  <c r="BE394"/>
  <c r="BE432"/>
  <c r="BE448"/>
  <c i="5" r="F36"/>
  <c i="1" r="BC58"/>
  <c i="11" r="F34"/>
  <c i="1" r="BA64"/>
  <c i="14" r="F37"/>
  <c i="1" r="BD67"/>
  <c i="19" r="F36"/>
  <c i="1" r="BC72"/>
  <c i="5" r="F34"/>
  <c i="1" r="BA58"/>
  <c i="9" r="F37"/>
  <c i="1" r="BD62"/>
  <c i="14" r="F34"/>
  <c i="1" r="BA67"/>
  <c i="5" r="F37"/>
  <c i="1" r="BD58"/>
  <c i="14" r="F35"/>
  <c i="1" r="BB67"/>
  <c i="7" r="F35"/>
  <c i="1" r="BB60"/>
  <c i="13" r="F37"/>
  <c i="1" r="BD66"/>
  <c i="17" r="F34"/>
  <c i="1" r="BA70"/>
  <c i="4" r="F34"/>
  <c i="1" r="BA57"/>
  <c i="6" r="F35"/>
  <c i="1" r="BB59"/>
  <c i="10" r="F34"/>
  <c i="1" r="BA63"/>
  <c i="12" r="J30"/>
  <c i="14" r="F36"/>
  <c i="1" r="BC67"/>
  <c i="8" r="F35"/>
  <c i="1" r="BB61"/>
  <c i="13" r="F36"/>
  <c i="1" r="BC66"/>
  <c i="19" r="J34"/>
  <c i="1" r="AW72"/>
  <c i="4" r="F36"/>
  <c i="1" r="BC57"/>
  <c i="17" r="F37"/>
  <c i="1" r="BD70"/>
  <c i="2" r="F36"/>
  <c i="1" r="BC55"/>
  <c i="7" r="F34"/>
  <c i="1" r="BA60"/>
  <c i="9" r="F35"/>
  <c i="1" r="BB62"/>
  <c i="12" r="F37"/>
  <c i="1" r="BD65"/>
  <c i="18" r="J34"/>
  <c i="1" r="AW71"/>
  <c i="3" r="J34"/>
  <c i="1" r="AW56"/>
  <c i="5" r="F35"/>
  <c i="1" r="BB58"/>
  <c i="8" r="F37"/>
  <c i="1" r="BD61"/>
  <c i="13" r="F35"/>
  <c i="1" r="BB66"/>
  <c i="17" r="J34"/>
  <c i="1" r="AW70"/>
  <c i="18" r="F37"/>
  <c i="1" r="BD71"/>
  <c i="15" r="F36"/>
  <c i="1" r="BC68"/>
  <c i="19" r="F34"/>
  <c i="1" r="BA72"/>
  <c i="2" r="F35"/>
  <c i="1" r="BB55"/>
  <c i="6" r="F36"/>
  <c i="1" r="BC59"/>
  <c i="10" r="F37"/>
  <c i="1" r="BD63"/>
  <c i="2" r="J34"/>
  <c i="1" r="AW55"/>
  <c i="5" r="J34"/>
  <c i="1" r="AW58"/>
  <c i="11" r="J34"/>
  <c i="1" r="AW64"/>
  <c i="12" r="F35"/>
  <c i="1" r="BB65"/>
  <c i="15" r="J34"/>
  <c i="1" r="AW68"/>
  <c i="3" r="F37"/>
  <c i="1" r="BD56"/>
  <c i="2" r="F34"/>
  <c i="1" r="BA55"/>
  <c i="7" r="F37"/>
  <c i="1" r="BD60"/>
  <c i="12" r="J34"/>
  <c i="1" r="AW65"/>
  <c i="17" r="F35"/>
  <c i="1" r="BB70"/>
  <c i="6" r="F34"/>
  <c i="1" r="BA59"/>
  <c i="9" r="F36"/>
  <c i="1" r="BC62"/>
  <c i="12" r="F36"/>
  <c i="1" r="BC65"/>
  <c i="15" r="J30"/>
  <c i="18" r="F34"/>
  <c i="1" r="BA71"/>
  <c i="7" r="J34"/>
  <c i="1" r="AW60"/>
  <c i="13" r="F34"/>
  <c i="1" r="BA66"/>
  <c i="16" r="J34"/>
  <c i="1" r="AW69"/>
  <c i="18" r="F35"/>
  <c i="1" r="BB71"/>
  <c i="13" r="J34"/>
  <c i="1" r="AW66"/>
  <c i="15" r="F35"/>
  <c i="1" r="BB68"/>
  <c i="6" r="J34"/>
  <c i="1" r="AW59"/>
  <c i="10" r="F35"/>
  <c i="1" r="BB63"/>
  <c i="13" r="J30"/>
  <c i="14" r="J30"/>
  <c i="15" r="F37"/>
  <c i="1" r="BD68"/>
  <c i="3" r="F35"/>
  <c i="1" r="BB56"/>
  <c i="10" r="J34"/>
  <c i="1" r="AW63"/>
  <c i="11" r="F35"/>
  <c i="1" r="BB64"/>
  <c i="16" r="F37"/>
  <c i="1" r="BD69"/>
  <c i="7" r="F36"/>
  <c i="1" r="BC60"/>
  <c i="9" r="F34"/>
  <c i="1" r="BA62"/>
  <c i="12" r="F34"/>
  <c i="1" r="BA65"/>
  <c i="16" r="F34"/>
  <c i="1" r="BA69"/>
  <c i="4" r="J34"/>
  <c i="1" r="AW57"/>
  <c i="11" r="F36"/>
  <c i="1" r="BC64"/>
  <c i="17" r="F36"/>
  <c i="1" r="BC70"/>
  <c i="8" r="J34"/>
  <c i="1" r="AW61"/>
  <c i="10" r="F36"/>
  <c i="1" r="BC63"/>
  <c i="16" r="F35"/>
  <c i="1" r="BB69"/>
  <c i="8" r="F36"/>
  <c i="1" r="BC61"/>
  <c i="15" r="F34"/>
  <c i="1" r="BA68"/>
  <c i="3" r="F36"/>
  <c i="1" r="BC56"/>
  <c i="3" r="F34"/>
  <c i="1" r="BA56"/>
  <c i="6" r="F37"/>
  <c i="1" r="BD59"/>
  <c i="14" r="J34"/>
  <c i="1" r="AW67"/>
  <c i="19" r="F35"/>
  <c i="1" r="BB72"/>
  <c i="8" r="F34"/>
  <c i="1" r="BA61"/>
  <c i="4" r="F35"/>
  <c i="1" r="BB57"/>
  <c i="16" r="J30"/>
  <c i="2" r="F37"/>
  <c i="1" r="BD55"/>
  <c i="18" r="F36"/>
  <c i="1" r="BC71"/>
  <c i="9" r="J34"/>
  <c i="1" r="AW62"/>
  <c i="11" r="F37"/>
  <c i="1" r="BD64"/>
  <c i="16" r="F36"/>
  <c i="1" r="BC69"/>
  <c i="4" r="F37"/>
  <c i="1" r="BD57"/>
  <c i="19" r="F37"/>
  <c i="1" r="BD72"/>
  <c i="19" l="1" r="P86"/>
  <c r="P85"/>
  <c i="1" r="AU72"/>
  <c i="3" r="T98"/>
  <c r="T140"/>
  <c i="7" r="T92"/>
  <c r="P92"/>
  <c i="1" r="AU60"/>
  <c i="19" r="R86"/>
  <c r="R85"/>
  <c r="T86"/>
  <c r="T85"/>
  <c i="3" r="T97"/>
  <c i="17" r="P81"/>
  <c i="1" r="AU70"/>
  <c i="8" r="R89"/>
  <c i="6" r="T132"/>
  <c r="T92"/>
  <c i="18" r="P87"/>
  <c r="P86"/>
  <c i="1" r="AU71"/>
  <c i="7" r="R130"/>
  <c r="R92"/>
  <c i="6" r="P132"/>
  <c r="P92"/>
  <c i="1" r="AU59"/>
  <c i="3" r="R140"/>
  <c i="18" r="R87"/>
  <c r="R86"/>
  <c i="4" r="T146"/>
  <c r="T95"/>
  <c i="3" r="R98"/>
  <c r="R97"/>
  <c i="5" r="T155"/>
  <c r="T95"/>
  <c r="P155"/>
  <c r="P95"/>
  <c i="1" r="AU58"/>
  <c i="8" r="T115"/>
  <c r="T89"/>
  <c i="2" r="T162"/>
  <c r="T100"/>
  <c i="4" r="R146"/>
  <c r="R95"/>
  <c r="BK146"/>
  <c r="P146"/>
  <c r="P95"/>
  <c i="1" r="AU57"/>
  <c i="9" r="T81"/>
  <c i="3" r="P140"/>
  <c r="P97"/>
  <c i="1" r="AU56"/>
  <c i="2" r="R162"/>
  <c r="R100"/>
  <c i="5" r="R155"/>
  <c r="R95"/>
  <c i="2" r="P100"/>
  <c i="1" r="AU55"/>
  <c i="8" r="P89"/>
  <c i="1" r="AU61"/>
  <c i="6" r="R132"/>
  <c r="R92"/>
  <c i="18" r="T87"/>
  <c r="T86"/>
  <c i="5" r="BK155"/>
  <c r="J155"/>
  <c r="J69"/>
  <c i="2" r="BK162"/>
  <c r="J162"/>
  <c r="J69"/>
  <c i="4" r="BK96"/>
  <c r="J96"/>
  <c r="J60"/>
  <c i="7" r="BK130"/>
  <c r="J130"/>
  <c r="J67"/>
  <c i="3" r="BK98"/>
  <c r="J98"/>
  <c r="J60"/>
  <c i="8" r="BK90"/>
  <c r="J90"/>
  <c r="J60"/>
  <c i="19" r="BK86"/>
  <c r="J86"/>
  <c r="J60"/>
  <c i="3" r="BK140"/>
  <c r="J140"/>
  <c r="J67"/>
  <c i="6" r="BK93"/>
  <c r="J93"/>
  <c r="J60"/>
  <c i="18" r="BK86"/>
  <c r="J86"/>
  <c r="J59"/>
  <c i="1" r="AG69"/>
  <c r="AG68"/>
  <c i="15" r="J59"/>
  <c i="1" r="AG67"/>
  <c i="14" r="J59"/>
  <c i="1" r="AG66"/>
  <c i="13" r="J59"/>
  <c i="1" r="AG65"/>
  <c i="12" r="J59"/>
  <c i="8" r="BK89"/>
  <c r="J89"/>
  <c r="J59"/>
  <c i="7" r="BK92"/>
  <c r="J92"/>
  <c r="J59"/>
  <c i="6" r="BK92"/>
  <c r="J92"/>
  <c r="J59"/>
  <c i="2" r="J101"/>
  <c r="J60"/>
  <c i="4" r="J33"/>
  <c i="1" r="AV57"/>
  <c r="AT57"/>
  <c r="BB54"/>
  <c r="AX54"/>
  <c i="8" r="J33"/>
  <c i="1" r="AV61"/>
  <c r="AT61"/>
  <c r="BD54"/>
  <c r="W33"/>
  <c i="18" r="J33"/>
  <c i="1" r="AV71"/>
  <c r="AT71"/>
  <c i="7" r="F33"/>
  <c i="1" r="AZ60"/>
  <c i="14" r="F33"/>
  <c i="1" r="AZ67"/>
  <c i="7" r="J33"/>
  <c i="1" r="AV60"/>
  <c r="AT60"/>
  <c i="15" r="F33"/>
  <c i="1" r="AZ68"/>
  <c i="12" r="J33"/>
  <c i="1" r="AV65"/>
  <c r="AT65"/>
  <c r="AN65"/>
  <c i="8" r="F33"/>
  <c i="1" r="AZ61"/>
  <c i="17" r="F33"/>
  <c i="1" r="AZ70"/>
  <c i="4" r="F33"/>
  <c i="1" r="AZ57"/>
  <c i="9" r="J30"/>
  <c i="1" r="AG62"/>
  <c r="BA54"/>
  <c r="W30"/>
  <c i="3" r="J33"/>
  <c i="1" r="AV56"/>
  <c r="AT56"/>
  <c i="13" r="F33"/>
  <c i="1" r="AZ66"/>
  <c i="3" r="F33"/>
  <c i="1" r="AZ56"/>
  <c i="6" r="J33"/>
  <c i="1" r="AV59"/>
  <c r="AT59"/>
  <c i="11" r="J30"/>
  <c i="1" r="AG64"/>
  <c i="12" r="F33"/>
  <c i="1" r="AZ65"/>
  <c i="5" r="F33"/>
  <c i="1" r="AZ58"/>
  <c i="16" r="J33"/>
  <c i="1" r="AV69"/>
  <c r="AT69"/>
  <c r="AN69"/>
  <c i="9" r="J33"/>
  <c i="1" r="AV62"/>
  <c r="AT62"/>
  <c i="18" r="F33"/>
  <c i="1" r="AZ71"/>
  <c i="19" r="J33"/>
  <c i="1" r="AV72"/>
  <c r="AT72"/>
  <c i="2" r="F33"/>
  <c i="1" r="AZ55"/>
  <c i="10" r="J30"/>
  <c i="1" r="AG63"/>
  <c i="14" r="J33"/>
  <c i="1" r="AV67"/>
  <c r="AT67"/>
  <c r="AN67"/>
  <c i="13" r="J33"/>
  <c i="1" r="AV66"/>
  <c r="AT66"/>
  <c r="AN66"/>
  <c r="BC54"/>
  <c r="W32"/>
  <c i="11" r="J33"/>
  <c i="1" r="AV64"/>
  <c r="AT64"/>
  <c i="17" r="J30"/>
  <c i="1" r="AG70"/>
  <c i="2" r="J33"/>
  <c i="1" r="AV55"/>
  <c r="AT55"/>
  <c i="9" r="F33"/>
  <c i="1" r="AZ62"/>
  <c i="10" r="F33"/>
  <c i="1" r="AZ63"/>
  <c i="5" r="J33"/>
  <c i="1" r="AV58"/>
  <c r="AT58"/>
  <c i="10" r="J33"/>
  <c i="1" r="AV63"/>
  <c r="AT63"/>
  <c i="17" r="J33"/>
  <c i="1" r="AV70"/>
  <c r="AT70"/>
  <c i="16" r="F33"/>
  <c i="1" r="AZ69"/>
  <c i="19" r="F33"/>
  <c i="1" r="AZ72"/>
  <c i="6" r="F33"/>
  <c i="1" r="AZ59"/>
  <c i="15" r="J33"/>
  <c i="1" r="AV68"/>
  <c r="AT68"/>
  <c r="AN68"/>
  <c i="11" r="F33"/>
  <c i="1" r="AZ64"/>
  <c i="4" l="1" r="BK95"/>
  <c r="J95"/>
  <c r="J146"/>
  <c r="J68"/>
  <c i="2" r="BK100"/>
  <c r="J100"/>
  <c i="3" r="BK97"/>
  <c r="J97"/>
  <c i="19" r="BK85"/>
  <c r="J85"/>
  <c i="5" r="BK95"/>
  <c r="J95"/>
  <c i="1" r="AN70"/>
  <c i="17" r="J39"/>
  <c i="16" r="J39"/>
  <c i="15" r="J39"/>
  <c i="14" r="J39"/>
  <c i="13" r="J39"/>
  <c i="1" r="AN64"/>
  <c i="12" r="J39"/>
  <c i="1" r="AN63"/>
  <c i="11" r="J39"/>
  <c i="1" r="AN62"/>
  <c i="10" r="J39"/>
  <c i="9" r="J39"/>
  <c i="1" r="AU54"/>
  <c i="19" r="J30"/>
  <c i="1" r="AG72"/>
  <c i="18" r="J30"/>
  <c i="1" r="AG71"/>
  <c r="AN71"/>
  <c i="4" r="J30"/>
  <c i="1" r="AG57"/>
  <c r="AW54"/>
  <c r="AK30"/>
  <c r="AY54"/>
  <c i="5" r="J30"/>
  <c i="1" r="AG58"/>
  <c i="6" r="J30"/>
  <c i="1" r="AG59"/>
  <c i="3" r="J30"/>
  <c i="1" r="AG56"/>
  <c r="AZ54"/>
  <c r="AV54"/>
  <c r="AK29"/>
  <c i="7" r="J30"/>
  <c i="1" r="AG60"/>
  <c r="AN60"/>
  <c i="8" r="J30"/>
  <c i="1" r="AG61"/>
  <c r="AN61"/>
  <c i="2" r="J30"/>
  <c i="1" r="AG55"/>
  <c r="W31"/>
  <c i="3" l="1" r="J39"/>
  <c i="5" r="J39"/>
  <c i="4" r="J39"/>
  <c i="19" r="J39"/>
  <c i="2" r="J39"/>
  <c i="4" r="J59"/>
  <c i="2" r="J59"/>
  <c i="19" r="J59"/>
  <c i="3" r="J59"/>
  <c i="5" r="J59"/>
  <c i="18" r="J39"/>
  <c i="8" r="J39"/>
  <c i="7" r="J39"/>
  <c i="6" r="J39"/>
  <c i="1" r="AN59"/>
  <c r="AN57"/>
  <c r="AN56"/>
  <c r="AN58"/>
  <c r="AN55"/>
  <c r="AN72"/>
  <c r="AG54"/>
  <c r="AK26"/>
  <c r="AK3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<sst xmlns="http://schemas.openxmlformats.org/spreadsheetml/2006/main">
  <si>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</si>
  <si>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</si>
  <si>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</si>
  <si>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</si>
  <si>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</si>
  <si>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{23f0b8c7-1669-415d-9e75-7fcc6f43ced1}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</si>
  <si>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</si>
  <si>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</si>
  <si>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</si>
  <si>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</si>
  <si>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</si>
  <si>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</si>
  <si>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</si>
  <si>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</si>
  <si>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2024-079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</si>
  <si>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</si>
  <si>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</si>
  <si>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 ČZU - FLD  - Dřevařský pavilon, stavební úpravy m.č. 2.09, 2.10, 2.11, 2.12, 2.21</t>
  </si>
  <si>
    <t>KSO:</t>
  </si>
  <si>
    <t/>
  </si>
  <si>
    <t>CC-CZ:</t>
  </si>
  <si>
    <t>Místo:</t>
  </si>
  <si>
    <t xml:space="preserve">KAMÝCKÁ 1176, PRAHA - SUCHDOL </t>
  </si>
  <si>
    <t>Datum:</t>
  </si>
  <si>
    <t>4. 10. 2024</t>
  </si>
  <si>
    <t>Zadavatel:</t>
  </si>
  <si>
    <t>IČ:</t>
  </si>
  <si>
    <t>ČZU V PRAZE, FAKULTA LESNICKÁ A DŘEVAŘSKÁ, Praha 6</t>
  </si>
  <si>
    <t>DIČ:</t>
  </si>
  <si>
    <t>Uchazeč:</t>
  </si>
  <si>
    <t>Vyplň údaj</t>
  </si>
  <si>
    <t>Projektant:</t>
  </si>
  <si>
    <t>Ing. Vladimír Čapka Gerstnerova 5/658 Praha 7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</si>
  <si>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</si>
  <si>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</si>
  <si>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</si>
  <si>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</si>
  <si>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</si>
  <si>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</si>
  <si>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</si>
  <si>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</si>
  <si>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</si>
  <si>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</si>
  <si>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</si>
  <si>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</si>
  <si>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</si>
  <si>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</si>
  <si>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</si>
  <si>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</si>
  <si>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</si>
  <si>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</si>
  <si>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</si>
  <si>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</si>
  <si>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</si>
  <si>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</si>
  <si>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</si>
  <si>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</si>
  <si>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</si>
  <si>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</si>
  <si>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</si>
  <si>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</si>
  <si>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</si>
  <si>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</si>
  <si>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</si>
  <si>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</si>
  <si>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</si>
  <si>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</si>
  <si>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</si>
  <si>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</si>
  <si>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</si>
  <si>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</si>
  <si>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</si>
  <si>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</si>
  <si>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</si>
  <si>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</si>
  <si>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</si>
  <si>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</si>
  <si>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2024-079-01</t>
  </si>
  <si>
    <t>SO01 - m.č. 2.09 a 2.10</t>
  </si>
  <si>
    <t>STA</t>
  </si>
  <si>
    <t>1</t>
  </si>
  <si>
    <t>{6ee44ff2-7cc5-4c09-9acd-4e8374fc1691}</t>
  </si>
  <si>
    <t>2</t>
  </si>
  <si>
    <t>2024-079-02</t>
  </si>
  <si>
    <t>SO02 - m.č. 2.11 a 2.12</t>
  </si>
  <si>
    <t>{385d4855-72ad-43aa-a8c8-1481d774b9c9}</t>
  </si>
  <si>
    <t>2024-079-03</t>
  </si>
  <si>
    <t>SO03 - m.č. 2.21</t>
  </si>
  <si>
    <t>{2cc6aeaf-f6c3-445a-bd0a-0d0c0618cb37}</t>
  </si>
  <si>
    <t>2024-079-04</t>
  </si>
  <si>
    <t>SO04 - m.č. 2.15, 2.04 a ...</t>
  </si>
  <si>
    <t>{9c8d32e5-2f86-450e-bbed-e34a56f888f5}</t>
  </si>
  <si>
    <t>2024-079-05</t>
  </si>
  <si>
    <t>SO05 - m.č. 3.09</t>
  </si>
  <si>
    <t>{57549743-f12a-4fe3-9d4a-7b9ad7a3b552}</t>
  </si>
  <si>
    <t>2024-079-06</t>
  </si>
  <si>
    <t>SO06 - m.č. 4.08</t>
  </si>
  <si>
    <t>{faeee4cd-47f8-480e-9f5b-1f31ed6be1f0}</t>
  </si>
  <si>
    <t>2024-079-07</t>
  </si>
  <si>
    <t>SO07 - střecha</t>
  </si>
  <si>
    <t>{86cf968b-a2f4-4f7b-a422-6d1bb5cb1223}</t>
  </si>
  <si>
    <t>2024-079-08</t>
  </si>
  <si>
    <t>Profese - ZTI</t>
  </si>
  <si>
    <t>{94744dcf-2d9c-4153-96c7-5628cc580aef}</t>
  </si>
  <si>
    <t>2024-079-09</t>
  </si>
  <si>
    <t>Profese - UTCH - chlazení</t>
  </si>
  <si>
    <t>{6a3cd215-b720-4ddf-b907-dcdeb580d953}</t>
  </si>
  <si>
    <t>2024-079-10</t>
  </si>
  <si>
    <t>Profese -VZT - vzduchotechnika</t>
  </si>
  <si>
    <t>{edb61f0e-5381-4c6a-ac26-46f680ccbcd4}</t>
  </si>
  <si>
    <t>2024-079-11</t>
  </si>
  <si>
    <t>Profese - Stlačený vzduch</t>
  </si>
  <si>
    <t>{b21b28f8-3837-4e97-83e7-c5f0bd7c5b46}</t>
  </si>
  <si>
    <t>2024-079-12</t>
  </si>
  <si>
    <t>Profese - Rozvod plynu</t>
  </si>
  <si>
    <t>{780ff7f7-835c-421e-b7f3-e17eb6bd7e2c}</t>
  </si>
  <si>
    <t>2024-079-13</t>
  </si>
  <si>
    <t>Profese - Silnoproud a osvětlení</t>
  </si>
  <si>
    <t>{798a1907-64c5-441d-8bff-ef107005a97c}</t>
  </si>
  <si>
    <t>2024-079-14</t>
  </si>
  <si>
    <t>Profese - Slaboproud - EPS</t>
  </si>
  <si>
    <t>{d0cb3565-b617-4ef2-ae5f-f3385bace473}</t>
  </si>
  <si>
    <t>2024-079-15</t>
  </si>
  <si>
    <t>Profese - Slaboproud - SKS- strukturovaná kabeláž</t>
  </si>
  <si>
    <t>{35e6397e-b533-42cf-89c4-b1f4c33c76e6}</t>
  </si>
  <si>
    <t>2024-079-16</t>
  </si>
  <si>
    <t>Profese - Slaboproud - EZS a tísňový systém, EKV</t>
  </si>
  <si>
    <t>{83599d1f-2e67-455b-afd2-3dc85316e923}</t>
  </si>
  <si>
    <t>2024-079-17</t>
  </si>
  <si>
    <t>Profese - Slaboproud - MaR</t>
  </si>
  <si>
    <t>{41897765-a0a8-4245-9242-d76472062d6d}</t>
  </si>
  <si>
    <t>2024-079-18</t>
  </si>
  <si>
    <t>VRN - vedlejší rozpočtové náklady</t>
  </si>
  <si>
    <t>{f4f62266-4043-4bd6-ac72-95fcbe5a9454}</t>
  </si>
  <si>
    <t>KRYCÍ LIST SOUPISU PRACÍ</t>
  </si>
  <si>
    <t>Objekt:</t>
  </si>
  <si>
    <t>2024-079-01 - SO01 - m.č. 2.09 a 2.10</t>
  </si>
  <si>
    <t xml:space="preserve">Zpracováno dle metodiky ÚRS s maximálním zatříděním položek (popisu činností) dle Třídníku stavebních konstrukcí a prací. Použita databáze směrných cen 2024/II.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</si>
  <si>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</si>
  <si>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</si>
  <si>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</si>
  <si>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</si>
  <si>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</si>
  <si>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</si>
  <si>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</si>
  <si>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</si>
  <si>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</si>
  <si>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</si>
  <si>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</si>
  <si>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</si>
  <si>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</si>
  <si>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</si>
  <si>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</si>
  <si>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727 - Zdravotechnika - požární ochrana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</si>
  <si>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</si>
  <si>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</si>
  <si>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</si>
  <si>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</si>
  <si>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</si>
  <si>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</si>
  <si>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</si>
  <si>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</si>
  <si>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</si>
  <si>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</si>
  <si>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</si>
  <si>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</si>
  <si>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</si>
  <si>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</si>
  <si>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</si>
  <si>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</si>
  <si>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</si>
  <si>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</si>
  <si>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</si>
  <si>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</si>
  <si>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</si>
  <si>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</si>
  <si>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</si>
  <si>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</si>
  <si>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</si>
  <si>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</si>
  <si>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</si>
  <si>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</si>
  <si>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632481215</t>
  </si>
  <si>
    <t>Separační vrstva k oddělení podlahových vrstev z geotextilie</t>
  </si>
  <si>
    <t>m2</t>
  </si>
  <si>
    <t>CS ÚRS 2024 02</t>
  </si>
  <si>
    <t>4</t>
  </si>
  <si>
    <t>Online PSC</t>
  </si>
  <si>
    <t>https://podminky.urs.cz/item/CS_URS_2024_02/632481215</t>
  </si>
  <si>
    <t>VV</t>
  </si>
  <si>
    <t xml:space="preserve">provedena ochrana povrchu stávající podlahy  </t>
  </si>
  <si>
    <t>- netkaná fólie</t>
  </si>
  <si>
    <t>34,5</t>
  </si>
  <si>
    <t>Součet</t>
  </si>
  <si>
    <t>34,5*1,2 "Přepočtené koeficientem množství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</si>
  <si>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</si>
  <si>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</si>
  <si>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</si>
  <si>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</si>
  <si>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https://podminky.urs.cz/item/CS_URS_2024_02/949101111</t>
  </si>
  <si>
    <t>17,8</t>
  </si>
  <si>
    <t>95</t>
  </si>
  <si>
    <t>Různé dokončovací konstrukce a práce pozemních staveb</t>
  </si>
  <si>
    <t>3</t>
  </si>
  <si>
    <t>952901111</t>
  </si>
  <si>
    <t>Vyčištění budov nebo objektů před předáním do užívání budov bytové nebo občanské výstavby, světlé výšky podlaží do 4 m</t>
  </si>
  <si>
    <t>16</t>
  </si>
  <si>
    <t>132</t>
  </si>
  <si>
    <t>https://podminky.urs.cz/item/CS_URS_2024_02/952901111</t>
  </si>
  <si>
    <t>13,24+51,95</t>
  </si>
  <si>
    <t>96</t>
  </si>
  <si>
    <t>Bourání konstrukcí</t>
  </si>
  <si>
    <t>962052210</t>
  </si>
  <si>
    <t>Bourání zdiva železobetonového nadzákladového, objemu do 1 m3</t>
  </si>
  <si>
    <t>m3</t>
  </si>
  <si>
    <t>https://podminky.urs.cz/item/CS_URS_2024_02/962052210</t>
  </si>
  <si>
    <t xml:space="preserve">Rozšíření otvoru vyříznutím v železobetonové stěně na š. 1800 mm, v. 2500 mm </t>
  </si>
  <si>
    <t>(0,8*2,5)*0,15</t>
  </si>
  <si>
    <t>97</t>
  </si>
  <si>
    <t>Prorážení otvorů a ostatní bourací práce</t>
  </si>
  <si>
    <t>5</t>
  </si>
  <si>
    <t>977151114</t>
  </si>
  <si>
    <t>Jádrové vrty diamantovými korunkami do stavebních materiálů (železobetonu, betonu, cihel, obkladů, dlažeb, kamene) průměru přes 50 do 60 mm</t>
  </si>
  <si>
    <t>m</t>
  </si>
  <si>
    <t>8</t>
  </si>
  <si>
    <t>https://podminky.urs.cz/item/CS_URS_2024_02/977151114</t>
  </si>
  <si>
    <t xml:space="preserve">Vyvrtání prostupů v železobetonové stěně pro trasu potrubí studené vody, kabely silnoproudu a MaR. </t>
  </si>
  <si>
    <t>0,15*5</t>
  </si>
  <si>
    <t>977211111</t>
  </si>
  <si>
    <t>Řezání konstrukcí stěnovou pilou betonových nebo železobetonových průměru řezané výztuže do 16 mm hloubka řezu do 200 mm</t>
  </si>
  <si>
    <t>10</t>
  </si>
  <si>
    <t>https://podminky.urs.cz/item/CS_URS_2024_02/977211111</t>
  </si>
  <si>
    <t>0,8+2,5</t>
  </si>
  <si>
    <t>98</t>
  </si>
  <si>
    <t>Demolice a sanace</t>
  </si>
  <si>
    <t>7</t>
  </si>
  <si>
    <t>985131311</t>
  </si>
  <si>
    <t>Očištění ploch stěn, rubu kleneb a podlah ruční dočištění ocelovými kartáči</t>
  </si>
  <si>
    <t>https://podminky.urs.cz/item/CS_URS_2024_02/985131311</t>
  </si>
  <si>
    <t>51,95+3,26*(5,85+8,905*2+0,25+2*0,45+1,34+0,535+1,8+1,8)-2,08*1,95*4-1,8*2,5-0,87*2,5</t>
  </si>
  <si>
    <t>985312113R.01</t>
  </si>
  <si>
    <t>Stěrka k vyrovnání betonových ploch stěn tl přes 3 do 4 mm vč. ochranného nátěru betonu</t>
  </si>
  <si>
    <t>14</t>
  </si>
  <si>
    <t>Oprava případných míst na pohledovém železobetonu stropu po odstranění kotev SDK podhledu.</t>
  </si>
  <si>
    <t>(pouze lokální opravy po závěsech) =&gt; cca 5% plochy</t>
  </si>
  <si>
    <t>10*0,05</t>
  </si>
  <si>
    <t>997</t>
  </si>
  <si>
    <t>Přesun sutě</t>
  </si>
  <si>
    <t>9</t>
  </si>
  <si>
    <t>997013213</t>
  </si>
  <si>
    <t>Vnitrostaveništní doprava suti a vybouraných hmot vodorovně do 50 m s naložením ručně pro budovy a haly výšky přes 9 do 12 m</t>
  </si>
  <si>
    <t>t</t>
  </si>
  <si>
    <t>https://podminky.urs.cz/item/CS_URS_2024_02/997013213</t>
  </si>
  <si>
    <t>997013501</t>
  </si>
  <si>
    <t>Odvoz suti a vybouraných hmot na skládku nebo meziskládku se složením, na vzdálenost do 1 km</t>
  </si>
  <si>
    <t>18</t>
  </si>
  <si>
    <t>https://podminky.urs.cz/item/CS_URS_2024_02/997013501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</si>
  <si>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</si>
  <si>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</si>
  <si>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</si>
  <si>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20</t>
  </si>
  <si>
    <t>https://podminky.urs.cz/item/CS_URS_2024_02/997013509</t>
  </si>
  <si>
    <t>2,643*19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</si>
  <si>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</si>
  <si>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</si>
  <si>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22</t>
  </si>
  <si>
    <t>https://podminky.urs.cz/item/CS_URS_2024_02/997013631</t>
  </si>
  <si>
    <t>998</t>
  </si>
  <si>
    <t>Přesun hmot</t>
  </si>
  <si>
    <t>13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</si>
  <si>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</si>
  <si>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</si>
  <si>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24</t>
  </si>
  <si>
    <t>https://podminky.urs.cz/item/CS_URS_2024_02/998018002</t>
  </si>
  <si>
    <t>PSV</t>
  </si>
  <si>
    <t>Práce a dodávky PSV</t>
  </si>
  <si>
    <t>725</t>
  </si>
  <si>
    <t>Zdravotechnika - zařizovací předměty</t>
  </si>
  <si>
    <t>725310821</t>
  </si>
  <si>
    <t>Demontáž dřezů jednodílných bez výtokových armatur na konzolách..........bude zpětně využit</t>
  </si>
  <si>
    <t>soubor</t>
  </si>
  <si>
    <t>-1557095067</t>
  </si>
  <si>
    <t>https://podminky.urs.cz/item/CS_URS_2024_02/725310821</t>
  </si>
  <si>
    <t>15</t>
  </si>
  <si>
    <t>725319111</t>
  </si>
  <si>
    <t>Dřezy bez výtokových armatur montáž dřezů ostatních typů........ bude využit stávající demontovaný</t>
  </si>
  <si>
    <t>-1000452338</t>
  </si>
  <si>
    <t>https://podminky.urs.cz/item/CS_URS_2024_02/725319111</t>
  </si>
  <si>
    <t>727</t>
  </si>
  <si>
    <t>Zdravotechnika - požární ochrana</t>
  </si>
  <si>
    <t>727111004R.01</t>
  </si>
  <si>
    <t>D+M protipožárních ucpávek..... dle PD</t>
  </si>
  <si>
    <t>28</t>
  </si>
  <si>
    <t>17</t>
  </si>
  <si>
    <t>998727122</t>
  </si>
  <si>
    <t>Přesun hmot pro protipožární ochranu stanovený z hmotnosti přesunovaného materiálu vodorovná dopravní vzdálenost do 50 m ruční (bez užití mechanizace) v objektech výšky přes 6 do 12 m</t>
  </si>
  <si>
    <t>30</t>
  </si>
  <si>
    <t>https://podminky.urs.cz/item/CS_URS_2024_02/998727122</t>
  </si>
  <si>
    <t>763</t>
  </si>
  <si>
    <t>Konstrukce suché výstavby</t>
  </si>
  <si>
    <t>763111414</t>
  </si>
  <si>
    <t>Příčka ze sádrokartonových desek s nosnou konstrukcí z jednoduchých ocelových profilů UW, CW dvojitě opláštěná deskami standardními A tl. 2 x 12,5 mm s izolací, EI 60, příčka tl. 125 mm, profil 75, Rw do 53 dB</t>
  </si>
  <si>
    <t>32</t>
  </si>
  <si>
    <t>https://podminky.urs.cz/item/CS_URS_2024_02/763111414</t>
  </si>
  <si>
    <t>Nová SDK příčka mezi místnostmi</t>
  </si>
  <si>
    <t>3,26*(3,965+0,05)</t>
  </si>
  <si>
    <t>19</t>
  </si>
  <si>
    <t>763111717</t>
  </si>
  <si>
    <t>Příčka ze sádrokartonových desek ostatní konstrukce a práce na příčkách ze sádrokartonových desek základní penetrační nátěr (oboustranný)</t>
  </si>
  <si>
    <t>34</t>
  </si>
  <si>
    <t>https://podminky.urs.cz/item/CS_URS_2024_02/763111717</t>
  </si>
  <si>
    <t>Komplet nová výmalba SDK kcí</t>
  </si>
  <si>
    <t>3,26*(4,09+1,8+3,9)</t>
  </si>
  <si>
    <t>763111821</t>
  </si>
  <si>
    <t>Demontáž příček ze sádrokartonových desek s nosnou konstrukcí z ocelových profilů zdvojených mezibytových nebo instalačních, opláštění dvojité</t>
  </si>
  <si>
    <t>36</t>
  </si>
  <si>
    <t>https://podminky.urs.cz/item/CS_URS_2024_02/763111821</t>
  </si>
  <si>
    <t>Bude provedena odborná demontáž SDK dělící příčky</t>
  </si>
  <si>
    <t>3,26*(4,21)</t>
  </si>
  <si>
    <t>odbourána část SDK příčky u kuchyňské linky,</t>
  </si>
  <si>
    <t>3,26*0,6</t>
  </si>
  <si>
    <t xml:space="preserve">další části </t>
  </si>
  <si>
    <t>0,435*3,26</t>
  </si>
  <si>
    <t>763112812</t>
  </si>
  <si>
    <t>Demontáž příček ze sádrokartonových desek desek, opláštění dvojité</t>
  </si>
  <si>
    <t>38</t>
  </si>
  <si>
    <t>https://podminky.urs.cz/item/CS_URS_2024_02/763112812</t>
  </si>
  <si>
    <t xml:space="preserve">odbourána část SDK příčky </t>
  </si>
  <si>
    <t>demont.SDK 2x12,5 mm</t>
  </si>
  <si>
    <t>ker.obkladu,umyvadla</t>
  </si>
  <si>
    <t>1,68*0,6+3,26*0,635</t>
  </si>
  <si>
    <t>763112986R.01</t>
  </si>
  <si>
    <t>Vyspravení SDK příčky, předsazené stěny pl přes 1,5 m2 deska 2xDF 12,5</t>
  </si>
  <si>
    <t>kus</t>
  </si>
  <si>
    <t>40</t>
  </si>
  <si>
    <t xml:space="preserve">Doplnění obložení SDK předstěny v místech stoupacího potrubí studené vody, kabelu silnoproudu a  MaR</t>
  </si>
  <si>
    <t>1,68*0,6</t>
  </si>
  <si>
    <t>23</t>
  </si>
  <si>
    <t>763131821</t>
  </si>
  <si>
    <t>Demontáž podhledu nebo samostatného požárního předělu ze sádrokartonových desek s nosnou konstrukcí dvouvrstvou z ocelových profilů, opláštění jednoduché</t>
  </si>
  <si>
    <t>42</t>
  </si>
  <si>
    <t>https://podminky.urs.cz/item/CS_URS_2024_02/763131821</t>
  </si>
  <si>
    <t xml:space="preserve">Demontován SDK podhled pro založení nové SDK příčky </t>
  </si>
  <si>
    <t>17,5+1,06+4,5</t>
  </si>
  <si>
    <t>763132932R.01</t>
  </si>
  <si>
    <t>Vyspravení SDK podhledu po montáži potrubí pro Chiller na střeše pro přípravu studené vody pro klima jednotky v laboratořích</t>
  </si>
  <si>
    <t>44</t>
  </si>
  <si>
    <t>25</t>
  </si>
  <si>
    <t>763132932R.02</t>
  </si>
  <si>
    <t>Zaslepení čela SDK příčky u sestavy kuchyňské linky</t>
  </si>
  <si>
    <t>46</t>
  </si>
  <si>
    <t>26</t>
  </si>
  <si>
    <t>763172353</t>
  </si>
  <si>
    <t>Montáž dvířek pro konstrukce ze sádrokartonových desek revizních jednoplášťových pro podhledy velikost (šxv) 400 x 400 mm</t>
  </si>
  <si>
    <t>48</t>
  </si>
  <si>
    <t>https://podminky.urs.cz/item/CS_URS_2024_02/763172353</t>
  </si>
  <si>
    <t>Prvek 3Z</t>
  </si>
  <si>
    <t>Revizní dvířka do SDK podhledu 400 x 400 mm,</t>
  </si>
  <si>
    <t>pro čidla EPS, m.č. 2.09, 2.10</t>
  </si>
  <si>
    <t>27</t>
  </si>
  <si>
    <t>M</t>
  </si>
  <si>
    <t>59030712</t>
  </si>
  <si>
    <t>dvířka revizní jednokřídlá s automatickým zámkem 400x400mm</t>
  </si>
  <si>
    <t>50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</si>
  <si>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</si>
  <si>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</si>
  <si>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52</t>
  </si>
  <si>
    <t>https://podminky.urs.cz/item/CS_URS_2024_02/998763332</t>
  </si>
  <si>
    <t>766</t>
  </si>
  <si>
    <t>Konstrukce truhlářské</t>
  </si>
  <si>
    <t>29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</si>
  <si>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</si>
  <si>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</si>
  <si>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54</t>
  </si>
  <si>
    <t>https://podminky.urs.cz/item/CS_URS_2024_02/998766122</t>
  </si>
  <si>
    <t>766812840R.01</t>
  </si>
  <si>
    <t>Demontáž kuchyňské linky vč. odborné úpravy</t>
  </si>
  <si>
    <t>56</t>
  </si>
  <si>
    <t xml:space="preserve">Demontáž kuchyňské linky vč. odborné úpravy- nebude započítáno......... bude demontováno investorem,  je součástí interiéru </t>
  </si>
  <si>
    <t>31</t>
  </si>
  <si>
    <t>1L/Z</t>
  </si>
  <si>
    <t>D+M Vnitřní dřevěné dveř dvoukřídlé 850+850/1970mm, hladké, částečně prosklené, s nadsvětlíkem, vč. ocelové zárubně, vč. kování a doplňkového materiálu - podrobně viz. tabulka prvků PSV</t>
  </si>
  <si>
    <t>58</t>
  </si>
  <si>
    <t>Prvek 1L/Z</t>
  </si>
  <si>
    <t>767</t>
  </si>
  <si>
    <t>Konstrukce zámečnické</t>
  </si>
  <si>
    <t>767641800</t>
  </si>
  <si>
    <t>Demontáž dveřních zárubní odřezáním od upevnění, plochy dveří do 2,5 m2</t>
  </si>
  <si>
    <t>60</t>
  </si>
  <si>
    <t>https://podminky.urs.cz/item/CS_URS_2024_02/767641800</t>
  </si>
  <si>
    <t>771</t>
  </si>
  <si>
    <t>Podlahy z dlaždic</t>
  </si>
  <si>
    <t>33</t>
  </si>
  <si>
    <t>771111011</t>
  </si>
  <si>
    <t>Příprava podkladu před provedením dlažby vysátí podlah</t>
  </si>
  <si>
    <t>62</t>
  </si>
  <si>
    <t>https://podminky.urs.cz/item/CS_URS_2024_02/771111011</t>
  </si>
  <si>
    <t>Nová keramická dlažba</t>
  </si>
  <si>
    <t>V rozšířené ploše laboratoře bude původní podlahová krytina marmoleum nahrazena keramickou dlažbou stejné kvality jako stávající.</t>
  </si>
  <si>
    <t>771121011</t>
  </si>
  <si>
    <t>Příprava podkladu před provedením dlažby nátěr penetrační na podlahu</t>
  </si>
  <si>
    <t>64</t>
  </si>
  <si>
    <t>https://podminky.urs.cz/item/CS_URS_2024_02/771121011</t>
  </si>
  <si>
    <t>35</t>
  </si>
  <si>
    <t>771474112</t>
  </si>
  <si>
    <t>Montáž soklů z dlaždic keramických lepených cementovým flexibilním lepidlem rovných, výšky přes 65 do 90 mm</t>
  </si>
  <si>
    <t>66</t>
  </si>
  <si>
    <t>https://podminky.urs.cz/item/CS_URS_2024_02/771474112</t>
  </si>
  <si>
    <t>18,17-4,2</t>
  </si>
  <si>
    <t>59761187</t>
  </si>
  <si>
    <t>sokl keramický mrazuvzdorný povrch hladký/lapovaný tl do 10mm výšky přes 90 do 120mm</t>
  </si>
  <si>
    <t>68</t>
  </si>
  <si>
    <t>13,97*1,05 "Přepočtené koeficientem množství</t>
  </si>
  <si>
    <t>37</t>
  </si>
  <si>
    <t>771574112</t>
  </si>
  <si>
    <t>Montáž podlah z dlaždic keramických lepených cementovým flexibilním lepidlem hladkých, tloušťky do 10 mm přes 9 do 12 ks/m2</t>
  </si>
  <si>
    <t>70</t>
  </si>
  <si>
    <t>https://podminky.urs.cz/item/CS_URS_2024_02/771574112</t>
  </si>
  <si>
    <t>59761135</t>
  </si>
  <si>
    <t>dlažba keramická slinutá nemrazuvzdorná povrch hladký/matný tl do 10mm přes 9 do 12ks/m2</t>
  </si>
  <si>
    <t>72</t>
  </si>
  <si>
    <t>17,8*1,1 "Přepočtené koeficientem množství</t>
  </si>
  <si>
    <t>39</t>
  </si>
  <si>
    <t>771592011</t>
  </si>
  <si>
    <t>Čištění vnitřních ploch po položení dlažby podlah nebo schodišť chemickými prostředky</t>
  </si>
  <si>
    <t>74</t>
  </si>
  <si>
    <t>https://podminky.urs.cz/item/CS_URS_2024_02/771592011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</si>
  <si>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</si>
  <si>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</si>
  <si>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76</t>
  </si>
  <si>
    <t>https://podminky.urs.cz/item/CS_URS_2024_02/998771122</t>
  </si>
  <si>
    <t>776</t>
  </si>
  <si>
    <t>Podlahy povlakové</t>
  </si>
  <si>
    <t>41</t>
  </si>
  <si>
    <t>776111117</t>
  </si>
  <si>
    <t>Příprava podkladu povlakových podlah a stěn broušení podlah stávajícího podkladu pro odstranění nerovností (diamantovým kotoučem)</t>
  </si>
  <si>
    <t>78</t>
  </si>
  <si>
    <t>https://podminky.urs.cz/item/CS_URS_2024_02/776111117</t>
  </si>
  <si>
    <t xml:space="preserve">V ploše, o kterou bude  místnost zmenšena se provede zbroušení podlahy pro položení keramické dlažby. </t>
  </si>
  <si>
    <t>776201812</t>
  </si>
  <si>
    <t>Demontáž povlakových podlahovin lepených ručně s podložkou</t>
  </si>
  <si>
    <t>80</t>
  </si>
  <si>
    <t>https://podminky.urs.cz/item/CS_URS_2024_02/776201812</t>
  </si>
  <si>
    <t xml:space="preserve">V celé ploše odstraněna stávající podlahová krytina Marmoleum. </t>
  </si>
  <si>
    <t>31,51</t>
  </si>
  <si>
    <t>43</t>
  </si>
  <si>
    <t>776251311</t>
  </si>
  <si>
    <t>Montáž podlahovin z přírodního linolea (marmolea) lepením 2-složkovým lepidlem z pásů</t>
  </si>
  <si>
    <t>82</t>
  </si>
  <si>
    <t>https://podminky.urs.cz/item/CS_URS_2024_02/776251311</t>
  </si>
  <si>
    <t xml:space="preserve">Marmoleum -  m.č. 2.09 Denní místnost, kuchyňka</t>
  </si>
  <si>
    <t xml:space="preserve">Provedena kompletní pokládka podlahové krytiny, na stávající skladbu </t>
  </si>
  <si>
    <t>13,24</t>
  </si>
  <si>
    <t>28411069</t>
  </si>
  <si>
    <t>linoleum přírodní ze 100% dřevité moučky tl 2,5mm, zátěž 34/43, R9, hořlavost Cfl S1</t>
  </si>
  <si>
    <t>84</t>
  </si>
  <si>
    <t>13,24*1,1 "Přepočtené koeficientem množství</t>
  </si>
  <si>
    <t>45</t>
  </si>
  <si>
    <t>776421311</t>
  </si>
  <si>
    <t>Montáž lišt přechodových samolepících</t>
  </si>
  <si>
    <t>86</t>
  </si>
  <si>
    <t>https://podminky.urs.cz/item/CS_URS_2024_02/776421311</t>
  </si>
  <si>
    <t>Prvek 5Z</t>
  </si>
  <si>
    <t>Přechodová podlahová lišta osazená v místě nových dveří do m.č.2.10 - dl. 1,7m,</t>
  </si>
  <si>
    <t>materiál a tvar přechodové lišty podle stávajících</t>
  </si>
  <si>
    <t>1,7</t>
  </si>
  <si>
    <t>59054130</t>
  </si>
  <si>
    <t>profil přechodový nerezový samolepící 35mm</t>
  </si>
  <si>
    <t>88</t>
  </si>
  <si>
    <t>1,7*1,02 "Přepočtené koeficientem množství</t>
  </si>
  <si>
    <t>47</t>
  </si>
  <si>
    <t>776991121</t>
  </si>
  <si>
    <t>Ostatní práce údržba nových podlahovin po pokládce čištění základní</t>
  </si>
  <si>
    <t>-780983273</t>
  </si>
  <si>
    <t>https://podminky.urs.cz/item/CS_URS_2024_02/776991121</t>
  </si>
  <si>
    <t>998776122</t>
  </si>
  <si>
    <t>Přesun hmot pro podlahy povlakové stanovený z hmotnosti přesunovaného materiálu vodorovná dopravní vzdálenost do 50 m ruční (bez užití mechanizace) v objektech výšky přes 6 do 12 m</t>
  </si>
  <si>
    <t>-1141404420</t>
  </si>
  <si>
    <t>https://podminky.urs.cz/item/CS_URS_2024_02/998776122</t>
  </si>
  <si>
    <t>781</t>
  </si>
  <si>
    <t>Dokončovací práce - obklady</t>
  </si>
  <si>
    <t>49</t>
  </si>
  <si>
    <t>781111011</t>
  </si>
  <si>
    <t>Příprava podkladu před provedením obkladu oprášení (ometení) stěny</t>
  </si>
  <si>
    <t>90</t>
  </si>
  <si>
    <t>https://podminky.urs.cz/item/CS_URS_2024_02/781111011</t>
  </si>
  <si>
    <t>Keramický obklad za umyvadlem m.č. 2.10,</t>
  </si>
  <si>
    <t>781121011</t>
  </si>
  <si>
    <t>Příprava podkladu před provedením obkladu nátěr penetrační na stěnu</t>
  </si>
  <si>
    <t>92</t>
  </si>
  <si>
    <t>https://podminky.urs.cz/item/CS_URS_2024_02/781121011</t>
  </si>
  <si>
    <t>51</t>
  </si>
  <si>
    <t>781131112</t>
  </si>
  <si>
    <t>Izolace stěny pod obklad izolace nátěrem nebo stěrkou ve dvou vrstvách</t>
  </si>
  <si>
    <t>https://podminky.urs.cz/item/CS_URS_2024_02/781131112</t>
  </si>
  <si>
    <t>781151031</t>
  </si>
  <si>
    <t>Příprava podkladu před provedením obkladu celoplošné vyrovnání podkladu stěrkou, tloušťky 3 mm</t>
  </si>
  <si>
    <t>https://podminky.urs.cz/item/CS_URS_2024_02/781151031</t>
  </si>
  <si>
    <t>53</t>
  </si>
  <si>
    <t>781151041</t>
  </si>
  <si>
    <t>Příprava podkladu před provedením obkladu celoplošné vyrovnání podkladu příplatek za každý další 1 mm tloušťky přes 3 mm</t>
  </si>
  <si>
    <t>https://podminky.urs.cz/item/CS_URS_2024_02/781151041</t>
  </si>
  <si>
    <t>781473810</t>
  </si>
  <si>
    <t>Demontáž obkladů z dlaždic keramických lepených</t>
  </si>
  <si>
    <t>100</t>
  </si>
  <si>
    <t>https://podminky.urs.cz/item/CS_URS_2024_02/781473810</t>
  </si>
  <si>
    <t>55</t>
  </si>
  <si>
    <t>781474112</t>
  </si>
  <si>
    <t>Montáž keramických obkladů stěn lepených cementovým flexibilním lepidlem hladkých přes 9 do 12 ks/m2</t>
  </si>
  <si>
    <t>102</t>
  </si>
  <si>
    <t>https://podminky.urs.cz/item/CS_URS_2024_02/781474112</t>
  </si>
  <si>
    <t>59761718</t>
  </si>
  <si>
    <t>obklad keramický nemrazuvzdorný povrch hladký/matný tl do 10mm přes 6 do 9ks/m2</t>
  </si>
  <si>
    <t>104</t>
  </si>
  <si>
    <t>1,008*1,15 "Přepočtené koeficientem množství</t>
  </si>
  <si>
    <t>57</t>
  </si>
  <si>
    <t>781472291</t>
  </si>
  <si>
    <t>Montáž keramických obkladů stěn lepených cementovým flexibilním lepidlem Příplatek k cenám za plochu do 10 m2 jednotlivě</t>
  </si>
  <si>
    <t>106</t>
  </si>
  <si>
    <t>https://podminky.urs.cz/item/CS_URS_2024_02/781472291</t>
  </si>
  <si>
    <t>781492251</t>
  </si>
  <si>
    <t>Obklad - dokončující práce montáž profilu lepeného flexibilním cementovým lepidlem ukončovacího</t>
  </si>
  <si>
    <t>108</t>
  </si>
  <si>
    <t>https://podminky.urs.cz/item/CS_URS_2024_02/781492251</t>
  </si>
  <si>
    <t>1,68</t>
  </si>
  <si>
    <t>59</t>
  </si>
  <si>
    <t>19416008</t>
  </si>
  <si>
    <t>lišta ukončovací hliníková 10mm</t>
  </si>
  <si>
    <t>110</t>
  </si>
  <si>
    <t>781495115</t>
  </si>
  <si>
    <t>Obklad - dokončující práce ostatní práce spárování silikonem</t>
  </si>
  <si>
    <t>112</t>
  </si>
  <si>
    <t>https://podminky.urs.cz/item/CS_URS_2024_02/781495115</t>
  </si>
  <si>
    <t>0,6</t>
  </si>
  <si>
    <t>61</t>
  </si>
  <si>
    <t>781495211</t>
  </si>
  <si>
    <t>Čištění vnitřních ploch po provedení obkladu stěn chemickými prostředky</t>
  </si>
  <si>
    <t>114</t>
  </si>
  <si>
    <t>https://podminky.urs.cz/item/CS_URS_2024_02/781495211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</si>
  <si>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</si>
  <si>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</si>
  <si>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-46576032</t>
  </si>
  <si>
    <t>https://podminky.urs.cz/item/CS_URS_2024_02/998781122</t>
  </si>
  <si>
    <t>783</t>
  </si>
  <si>
    <t>Dokončovací práce - nátěry</t>
  </si>
  <si>
    <t>63</t>
  </si>
  <si>
    <t>783000103</t>
  </si>
  <si>
    <t>Zakrývání konstrukcí včetně pozdějšího odkrytí podlah nebo vodorovných ploch položením fólie</t>
  </si>
  <si>
    <t>118</t>
  </si>
  <si>
    <t>https://podminky.urs.cz/item/CS_URS_2024_02/783000103</t>
  </si>
  <si>
    <t xml:space="preserve">   -  fólie PVC</t>
  </si>
  <si>
    <t>28323156</t>
  </si>
  <si>
    <t>fólie pro malířské potřeby zakrývací tl 41µ 4x5m</t>
  </si>
  <si>
    <t>120</t>
  </si>
  <si>
    <t>784</t>
  </si>
  <si>
    <t>Dokončovací práce - malby a tapety</t>
  </si>
  <si>
    <t>65</t>
  </si>
  <si>
    <t>784171111</t>
  </si>
  <si>
    <t>Zakrytí nemalovaných ploch (materiál ve specifikaci) včetně pozdějšího odkrytí svislých ploch např. stěn, oken, dveří v místnostech výšky do 3,80</t>
  </si>
  <si>
    <t>122</t>
  </si>
  <si>
    <t>https://podminky.urs.cz/item/CS_URS_2024_02/784171111</t>
  </si>
  <si>
    <t>"m.č. 2.09"8,11</t>
  </si>
  <si>
    <t>"m.č. 2.10 " 12,17</t>
  </si>
  <si>
    <t>58124842</t>
  </si>
  <si>
    <t>fólie pro malířské potřeby zakrývací tl 7µ 4x5m</t>
  </si>
  <si>
    <t>124</t>
  </si>
  <si>
    <t>20,28*1,05 "Přepočtené koeficientem množství</t>
  </si>
  <si>
    <t>67</t>
  </si>
  <si>
    <t>784181121</t>
  </si>
  <si>
    <t>Penetrace podkladu jednonásobná hloubková akrylátová bezbarvá v místnostech výšky do 3,80 m</t>
  </si>
  <si>
    <t>126</t>
  </si>
  <si>
    <t>https://podminky.urs.cz/item/CS_URS_2024_02/784181121</t>
  </si>
  <si>
    <t>3,26*(4,09*2+1,8+3,9)</t>
  </si>
  <si>
    <t>784191001</t>
  </si>
  <si>
    <t>Čištění vnitřních ploch hrubý úklid po provedení malířských prací omytím oken nebo balkonových dveří jednoduchých</t>
  </si>
  <si>
    <t>128</t>
  </si>
  <si>
    <t>https://podminky.urs.cz/item/CS_URS_2024_02/784191001</t>
  </si>
  <si>
    <t>69</t>
  </si>
  <si>
    <t>784211101</t>
  </si>
  <si>
    <t>Malby z malířských směsí oděruvzdorných za mokra dvojnásobné, bílé za mokra oděruvzdorné výborně v místnostech výšky do 3,80 m</t>
  </si>
  <si>
    <t>130</t>
  </si>
  <si>
    <t>https://podminky.urs.cz/item/CS_URS_2024_02/784211101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</si>
  <si>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</si>
  <si>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</si>
  <si>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</si>
  <si>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</si>
  <si>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</si>
  <si>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512</t>
  </si>
  <si>
    <t>196568344</t>
  </si>
  <si>
    <t>https://podminky.urs.cz/item/CS_URS_2024_02/HZS1292</t>
  </si>
  <si>
    <t>pomocné úpráce - přípomoce</t>
  </si>
  <si>
    <t>2 lidé x 8 hodin x 4dny</t>
  </si>
  <si>
    <t>2*8*4</t>
  </si>
  <si>
    <t>2024-079-02 - SO02 - m.č. 2.11 a 2.12</t>
  </si>
  <si>
    <t xml:space="preserve">    777 - Podlahy lité</t>
  </si>
  <si>
    <t>16,61+18,09</t>
  </si>
  <si>
    <t>34,7*1,2 "Přepočtené koeficientem množství</t>
  </si>
  <si>
    <t>1523214544</t>
  </si>
  <si>
    <t>-1754164740</t>
  </si>
  <si>
    <t>očištění stávajícího pohledového betonu</t>
  </si>
  <si>
    <t>11,9*3,26-2*2,08*1,95</t>
  </si>
  <si>
    <t>- vyspravení otvorů ve stěně po demontáži SDK příčky</t>
  </si>
  <si>
    <t>0,119*3,26</t>
  </si>
  <si>
    <t>1,403*19 "Přepočtené koeficientem množství</t>
  </si>
  <si>
    <t>Demontáž dřezů jednodílných bez výtokových armatur na konzolách</t>
  </si>
  <si>
    <t>Kompletní oprava SDK stěn</t>
  </si>
  <si>
    <t>(5,95+5,845)*3,26-1,8*2,15+0,97*2,5</t>
  </si>
  <si>
    <t xml:space="preserve">SDK příčka mezi místnostmi bude odstraněna. </t>
  </si>
  <si>
    <t>3,26*(3,4+0,509+2,445)</t>
  </si>
  <si>
    <t>763111921</t>
  </si>
  <si>
    <t>Zhotovení otvorů v příčkách ze sádrokartonových desek pro prostupy (voda, elektro, topení, VZT), osvětlení, okna, revizní klapky a dvířka včetně vyztužení profily pro příčku tl. přes 100 mm, velikost do 0,10 m2</t>
  </si>
  <si>
    <t>https://podminky.urs.cz/item/CS_URS_2024_02/763111921</t>
  </si>
  <si>
    <t xml:space="preserve">Ve stávající SDK chodbové příčce budou provedeny prostupy pro rozvod studené  vody a prostup pro přívodní potrubí VZT napojené na páteřní rozvod VZT</t>
  </si>
  <si>
    <t xml:space="preserve">v prostoru nad podhledem chodby. </t>
  </si>
  <si>
    <t xml:space="preserve">Zaslepení otvoru v SDK stěně po demontovaných dveřích 900/1970 mm včetně nadsvětlíku SDK stěnou ve stávajícím provedení 150 mm, R = 56 dB. </t>
  </si>
  <si>
    <t>0,97*2,5</t>
  </si>
  <si>
    <t>763112986R.02</t>
  </si>
  <si>
    <t>Výměna SDK desky v místě keramického obkladu u dřezu</t>
  </si>
  <si>
    <t>763132972R.01</t>
  </si>
  <si>
    <t>Vyspravení SDK podhledu pl přes 0,5 do 1 m2 deska 1xDF 12,5 vč. penetrace a malby dvojnásobné</t>
  </si>
  <si>
    <t>vyspravení míst po odstraněných SDK příčkách a závěsů SDK podhledu</t>
  </si>
  <si>
    <t>766691914</t>
  </si>
  <si>
    <t>Ostatní práce vyvěšení nebo zavěšení křídel dřevěných dveřních, plochy do 2 m2</t>
  </si>
  <si>
    <t>https://podminky.urs.cz/item/CS_URS_2024_02/766691914</t>
  </si>
  <si>
    <t xml:space="preserve">Vstupní dveře do m.č. 2.11 budou demontovány včetně zárubní a nadsvětlíku. </t>
  </si>
  <si>
    <t>777</t>
  </si>
  <si>
    <t>Podlahy lité</t>
  </si>
  <si>
    <t>777111101</t>
  </si>
  <si>
    <t>Příprava podkladu před provedením litých podlah zametení</t>
  </si>
  <si>
    <t>-1362373331</t>
  </si>
  <si>
    <t>https://podminky.urs.cz/item/CS_URS_2024_02/777111101</t>
  </si>
  <si>
    <t>Odborná úprava povrchu stávající stěrky v celé ploše</t>
  </si>
  <si>
    <t>35,04</t>
  </si>
  <si>
    <t>777111123</t>
  </si>
  <si>
    <t>Příprava podkladu před provedením litých podlah obroušení strojní</t>
  </si>
  <si>
    <t>2089283494</t>
  </si>
  <si>
    <t>https://podminky.urs.cz/item/CS_URS_2024_02/777111123</t>
  </si>
  <si>
    <t>777121105</t>
  </si>
  <si>
    <t>Vyrovnání podkladu epoxidovou stěrkou plněnou pískem, tloušťky do 3 mm, plochy přes 1,0 m2</t>
  </si>
  <si>
    <t>https://podminky.urs.cz/item/CS_URS_2024_02/777121105</t>
  </si>
  <si>
    <t>Průmyslová chemicky odolná stěrka – m.č. 2.12</t>
  </si>
  <si>
    <t>777511925</t>
  </si>
  <si>
    <t>Oprava podlahy epoxidovou stěrkou včetně penetrace, plochy jednotlivě přes 0,25 do 0,50 m2, tloušťky přes 3 do 5 mm</t>
  </si>
  <si>
    <t>https://podminky.urs.cz/item/CS_URS_2024_02/777511925</t>
  </si>
  <si>
    <t xml:space="preserve"> oprava stěrky v místech po odstranění SDK příčky v nutném rozsahu –  m.č.2.12</t>
  </si>
  <si>
    <t>998777122</t>
  </si>
  <si>
    <t>Přesun hmot pro podlahy lité stanovený z hmotnosti přesunovaného materiálu vodorovná dopravní vzdálenost do 50 m ruční (bez užití mechanizace) v objektech výšky přes 6 do 12 m</t>
  </si>
  <si>
    <t>-1505292440</t>
  </si>
  <si>
    <t>https://podminky.urs.cz/item/CS_URS_2024_02/998777122</t>
  </si>
  <si>
    <t xml:space="preserve">Keramický obklad za  dřezem m.č. 2.12</t>
  </si>
  <si>
    <t>0,6*1</t>
  </si>
  <si>
    <t>Odstranění keram. obkladu za dřezem</t>
  </si>
  <si>
    <t>0,6*0,765</t>
  </si>
  <si>
    <t>-1205871541</t>
  </si>
  <si>
    <t>0,6*1,15 "Přepočtené koeficientem množství</t>
  </si>
  <si>
    <t>-2045831063</t>
  </si>
  <si>
    <t>-1186969529</t>
  </si>
  <si>
    <t>"m.č. 2.12 " 8,11</t>
  </si>
  <si>
    <t>8,11*1,05 "Přepočtené koeficientem množství</t>
  </si>
  <si>
    <t>1611565808</t>
  </si>
  <si>
    <t>3 lidé x 8 hodin x 4 dny</t>
  </si>
  <si>
    <t>3*8*4</t>
  </si>
  <si>
    <t>2024-079-03 - SO03 - m.č. 2.21</t>
  </si>
  <si>
    <t>35,44</t>
  </si>
  <si>
    <t>35,44*1,2 "Přepočtené koeficientem množství</t>
  </si>
  <si>
    <t>-1260765347</t>
  </si>
  <si>
    <t>Pro odfuk z potrubí rozvodu plynu prostup do fasády – prostup železobetonovou stěnou, izolací fasády a obkladovými deskami z Cembritu.</t>
  </si>
  <si>
    <t>průměr 60mm</t>
  </si>
  <si>
    <t>ve stěně, ve fasádě, přefuk plynu</t>
  </si>
  <si>
    <t>0,4</t>
  </si>
  <si>
    <t xml:space="preserve">V podlaze v koutě u fasády prostup pro nový rozvod stlačeného vzduchu. </t>
  </si>
  <si>
    <t>v podlaze</t>
  </si>
  <si>
    <t>0,5</t>
  </si>
  <si>
    <t>-1907453374</t>
  </si>
  <si>
    <t>2,97*(6,095+0,59)-2*1,95*2,08+0,2*2*1,95*2+2,08*0,2*2</t>
  </si>
  <si>
    <t>0,888*19 "Přepočtené koeficientem množství</t>
  </si>
  <si>
    <t>D+M protipožárních ucpávek- dle PD</t>
  </si>
  <si>
    <t xml:space="preserve">Provedení prostupů v SDK příčce pro rozvod studené vody k fancoilu a pro kabely strukturované sítě. </t>
  </si>
  <si>
    <t>763112621</t>
  </si>
  <si>
    <t>Příčka mezibytová ze sádrokartonových desek montáž desek, tl. 2 x 12,5 mm</t>
  </si>
  <si>
    <t>https://podminky.urs.cz/item/CS_URS_2024_02/763112621</t>
  </si>
  <si>
    <t>Zaklopení příčky po instalaci ocel. profilu pro plynové lahve</t>
  </si>
  <si>
    <t>0,6*3</t>
  </si>
  <si>
    <t>59030021</t>
  </si>
  <si>
    <t>deska SDK A tl 12,5mm</t>
  </si>
  <si>
    <t>1,8*4,2 "Přepočtené koeficientem množství</t>
  </si>
  <si>
    <t>763111751</t>
  </si>
  <si>
    <t>Příčka ze sádrokartonových desek Příplatek k cenám za plochu do 6 m2 jednotlivě</t>
  </si>
  <si>
    <t>382962792</t>
  </si>
  <si>
    <t>https://podminky.urs.cz/item/CS_URS_2024_02/763111751</t>
  </si>
  <si>
    <t>763111771</t>
  </si>
  <si>
    <t>Příčka ze sádrokartonových desek Příplatek k cenám za rovinnost speciální tmelení kvality Q3</t>
  </si>
  <si>
    <t>-616086248</t>
  </si>
  <si>
    <t>https://podminky.urs.cz/item/CS_URS_2024_02/763111771</t>
  </si>
  <si>
    <t>demontáž SDK obkladu pro osazení nosníku pro kotvení plyn. lahví, cca 1200 od podlahy</t>
  </si>
  <si>
    <t>3,87*2,97</t>
  </si>
  <si>
    <t>763121714</t>
  </si>
  <si>
    <t>Stěna předsazená ze sádrokartonových desek ostatní konstrukce a práce na předsazených stěnách ze sádrokartonových desek základní penetrační nátěr</t>
  </si>
  <si>
    <t>https://podminky.urs.cz/item/CS_URS_2024_02/763121714</t>
  </si>
  <si>
    <t>Doplnění SDK podhledu v místech provedených instalací</t>
  </si>
  <si>
    <t>2,6+2,63</t>
  </si>
  <si>
    <t>763131411</t>
  </si>
  <si>
    <t>Podhled ze sádrokartonových desek dvouvrstvá zavěšená spodní konstrukce z ocelových profilů CD, UD jednoduše opláštěná deskou standardní A, tl. 12,5 mm, bez izolace</t>
  </si>
  <si>
    <t>https://podminky.urs.cz/item/CS_URS_2024_02/763131411</t>
  </si>
  <si>
    <t>763131771</t>
  </si>
  <si>
    <t>Podhled ze sádrokartonových desek Příplatek k cenám za rovinnost kvality speciální tmelení kvality Q3</t>
  </si>
  <si>
    <t>-1456082323</t>
  </si>
  <si>
    <t>https://podminky.urs.cz/item/CS_URS_2024_02/763131771</t>
  </si>
  <si>
    <t>demontáž SDK podhledu pro silnoproud</t>
  </si>
  <si>
    <t>2,6</t>
  </si>
  <si>
    <t>demontáž SDK podhledu</t>
  </si>
  <si>
    <t>2,63</t>
  </si>
  <si>
    <t>763172355</t>
  </si>
  <si>
    <t>Montáž dvířek pro konstrukce ze sádrokartonových desek revizních jednoplášťových pro podhledy velikost (šxv) 600 x 600 mm</t>
  </si>
  <si>
    <t>https://podminky.urs.cz/item/CS_URS_2024_02/763172355</t>
  </si>
  <si>
    <t>osazení revizních dvířek pro fancoil a čidlo EPS</t>
  </si>
  <si>
    <t>59030714</t>
  </si>
  <si>
    <t>dvířka revizní jednokřídlá s automatickým zámkem 600x600mm</t>
  </si>
  <si>
    <t>-2063534619</t>
  </si>
  <si>
    <t>767995111</t>
  </si>
  <si>
    <t>Montáž ostatních atypických zámečnických konstrukcí hmotnosti přes 3 do 5 kg</t>
  </si>
  <si>
    <t>kg</t>
  </si>
  <si>
    <t>https://podminky.urs.cz/item/CS_URS_2024_02/767995111</t>
  </si>
  <si>
    <t>Vodorovný ocelový profil pro kotvení plynových lahví</t>
  </si>
  <si>
    <t>13214000R.01</t>
  </si>
  <si>
    <t>ocelový profil.........Vodorovný ocelový profil pro kotvení plynových lahví...dle PD</t>
  </si>
  <si>
    <t>5/1000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</si>
  <si>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</si>
  <si>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</si>
  <si>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https://podminky.urs.cz/item/CS_URS_2024_02/998767122</t>
  </si>
  <si>
    <t>Keramický obklad za dřezem</t>
  </si>
  <si>
    <t>1,5*0,6</t>
  </si>
  <si>
    <t>1644387695</t>
  </si>
  <si>
    <t>0,9*1,15 "Přepočtené koeficientem množství</t>
  </si>
  <si>
    <t>1,5</t>
  </si>
  <si>
    <t>"m.č. 2.21" 8,11</t>
  </si>
  <si>
    <t>Kompletní výmalba místnosti (SDK)</t>
  </si>
  <si>
    <t>2,97*(2*5,845+6,095)</t>
  </si>
  <si>
    <t>964514148</t>
  </si>
  <si>
    <t>2 lidé x 8 hodin x 1den</t>
  </si>
  <si>
    <t>2*8*1</t>
  </si>
  <si>
    <t>2024-079-04 - SO04 - m.č. 2.15, 2.04 a ...</t>
  </si>
  <si>
    <t xml:space="preserve">    9 - Ostatní konstrukce a práce, bourání</t>
  </si>
  <si>
    <t>"místnost 2.15" 46</t>
  </si>
  <si>
    <t>"místnost 2.04" 38,74</t>
  </si>
  <si>
    <t>"místnost 2.24" 13,28</t>
  </si>
  <si>
    <t>"místnost 2.23.1" 16,96</t>
  </si>
  <si>
    <t>114,98*1,2 "Přepočtené koeficientem množství</t>
  </si>
  <si>
    <t>Ostatní konstrukce a práce, bourání</t>
  </si>
  <si>
    <t>430859317</t>
  </si>
  <si>
    <t>1802505487</t>
  </si>
  <si>
    <t>977151112</t>
  </si>
  <si>
    <t>Jádrové vrty diamantovými korunkami do stavebních materiálů (železobetonu, betonu, cihel, obkladů, dlažeb, kamene) průměru přes 35 do 40 mm</t>
  </si>
  <si>
    <t>https://podminky.urs.cz/item/CS_URS_2024_02/977151112</t>
  </si>
  <si>
    <t>"místnost 2.24"</t>
  </si>
  <si>
    <t>Provedení prostupů v železobetonové stěna pro silnoproudé kabely</t>
  </si>
  <si>
    <t>průměr 40mm</t>
  </si>
  <si>
    <t>2*0,15</t>
  </si>
  <si>
    <t>-468445725</t>
  </si>
  <si>
    <t>"místnost 2.24" 3*(15,6)-1*2,15*4-0,9*2,15*5-1,6*2,15</t>
  </si>
  <si>
    <t>"místnost 2.23.1" 3*(2,95*2+5,85)-2,08*1,95-1*2,15</t>
  </si>
  <si>
    <t>0,165*19 "Přepočtené koeficientem množství</t>
  </si>
  <si>
    <t>D+M protipožárních ucpávek - dle PD</t>
  </si>
  <si>
    <t>"místnost 2.24" 1</t>
  </si>
  <si>
    <t>763135611</t>
  </si>
  <si>
    <t>Montáž sádrokartonového podhledu opláštění z kazet- budou úpoužity stávající - demontované</t>
  </si>
  <si>
    <t>https://podminky.urs.cz/item/CS_URS_2024_02/763135611</t>
  </si>
  <si>
    <t>zpětná montáž rozebíratelného podhledu</t>
  </si>
  <si>
    <t>"místnost 2.15" 11,6</t>
  </si>
  <si>
    <t>"místnost 2.04" 2,16+6,2</t>
  </si>
  <si>
    <t>763135881</t>
  </si>
  <si>
    <t>Demontáž podhledu sádrokartonového vyjmutí kazet</t>
  </si>
  <si>
    <t>https://podminky.urs.cz/item/CS_URS_2024_02/763135881</t>
  </si>
  <si>
    <t xml:space="preserve">Provedena demontáž rozebíratelného podhledu v chodbě </t>
  </si>
  <si>
    <t>776111311</t>
  </si>
  <si>
    <t>Příprava podkladu povlakových podlah a stěn vysátí podlah</t>
  </si>
  <si>
    <t>https://podminky.urs.cz/item/CS_URS_2024_02/776111311</t>
  </si>
  <si>
    <t>Doplnění podlahové krytiny – m.č. 2.04 v místě nových dveří</t>
  </si>
  <si>
    <t>"místnost 2.04" 1,2</t>
  </si>
  <si>
    <t>776121112</t>
  </si>
  <si>
    <t>Příprava podkladu povlakových podlah a stěn penetrace vodou ředitelná podlah</t>
  </si>
  <si>
    <t>https://podminky.urs.cz/item/CS_URS_2024_02/776121112</t>
  </si>
  <si>
    <t>776141111</t>
  </si>
  <si>
    <t>Příprava podkladu povlakových podlah a stěn vyrovnání samonivelační stěrkou podlah min.pevnosti 20 MPa, tloušťky do 3 mm</t>
  </si>
  <si>
    <t>https://podminky.urs.cz/item/CS_URS_2024_02/776141111</t>
  </si>
  <si>
    <t>1,2*1,1 "Přepočtené koeficientem množství</t>
  </si>
  <si>
    <t>776411111</t>
  </si>
  <si>
    <t>Montáž soklíků lepením obvodových, výšky do 80 mm</t>
  </si>
  <si>
    <t>https://podminky.urs.cz/item/CS_URS_2024_02/776411111</t>
  </si>
  <si>
    <t>"místnost 2.04" 0,8</t>
  </si>
  <si>
    <t>28411009</t>
  </si>
  <si>
    <t>lišta soklová PVC 18x80mm</t>
  </si>
  <si>
    <t>0,8*1,02 "Přepočtené koeficientem množství</t>
  </si>
  <si>
    <t>778369017</t>
  </si>
  <si>
    <t>"místnost 2.15" 3*48,1-1,8*2,15*6-1*2,15*3</t>
  </si>
  <si>
    <t>"místnost 2.04" 3*40,9-1,6*2,15-0,9*2,15*4-1*2,15-6-2,15*1,8</t>
  </si>
  <si>
    <t>"místnost 2.24" 3*(2,78*2+2,1)-1*2,15*2-1,8*2,15</t>
  </si>
  <si>
    <t>"místnost 2.23.1" 3*5,85</t>
  </si>
  <si>
    <t>-569373325</t>
  </si>
  <si>
    <t>2 lidé x 8 hodin x 2 dny</t>
  </si>
  <si>
    <t>2*8*2</t>
  </si>
  <si>
    <t>2024-079-05 - SO05 - m.č. 3.09</t>
  </si>
  <si>
    <t>19,65</t>
  </si>
  <si>
    <t>19,65*1,2 "Přepočtené koeficientem množství</t>
  </si>
  <si>
    <t>-1214297259</t>
  </si>
  <si>
    <t>405456651</t>
  </si>
  <si>
    <t>2,97*(5,85+3,35*2)-0,9*2,15-2,08*1,95</t>
  </si>
  <si>
    <t>0,19*19 "Přepočtené koeficientem množství</t>
  </si>
  <si>
    <t>D+M protipožárních ucpávek - dle PD - Požární ucpávka stoupačky potrubí a kabelů k chilleru</t>
  </si>
  <si>
    <t xml:space="preserve">Požární ucpávka stoupačky potrubí a kabelů k chilleru. </t>
  </si>
  <si>
    <t>763111321</t>
  </si>
  <si>
    <t>Příčka ze sádrokartonových desek s nosnou konstrukcí z jednoduchých ocelových profilů UW, CW jednoduše opláštěná deskou protipožární DF tl. 12,5 mm s izolací, EI 45, příčka tl. 75 mm, profil 50, Rw do 46 dB</t>
  </si>
  <si>
    <t>https://podminky.urs.cz/item/CS_URS_2024_02/763111321</t>
  </si>
  <si>
    <t xml:space="preserve">Zpětné doplnění SDK příčky s požární odolností EI 30 DP1 okolo potrubí VZT, ve stejné skladbě jako stávající. </t>
  </si>
  <si>
    <t>2,97*(0,55+0,54)</t>
  </si>
  <si>
    <t>-75861801</t>
  </si>
  <si>
    <t>1020848223</t>
  </si>
  <si>
    <t>763111812</t>
  </si>
  <si>
    <t>Demontáž příček ze sádrokartonových desek s nosnou konstrukcí z ocelových profilů jednoduchých, opláštění dvojité</t>
  </si>
  <si>
    <t>https://podminky.urs.cz/item/CS_URS_2024_02/763111812</t>
  </si>
  <si>
    <t>demontáž SDK příčky podél potrubí VZT</t>
  </si>
  <si>
    <t>(0,55+0,54)*2,97</t>
  </si>
  <si>
    <t>Montáž sádrokartonového podhledu opláštění z kazet</t>
  </si>
  <si>
    <t>zpětná montáž kazet rozebíratelného podhledu</t>
  </si>
  <si>
    <t>0,8</t>
  </si>
  <si>
    <t>demontáž kazet rozebíratelného podhledu</t>
  </si>
  <si>
    <t>-476036389</t>
  </si>
  <si>
    <t>1945012171</t>
  </si>
  <si>
    <t>2,97*6,4-1*2,15</t>
  </si>
  <si>
    <t>2053543991</t>
  </si>
  <si>
    <t>1 člověk x 8 hodin x 1 den</t>
  </si>
  <si>
    <t>1*8*1</t>
  </si>
  <si>
    <t>2024-079-06 - SO06 - m.č. 4.08</t>
  </si>
  <si>
    <t>12,43</t>
  </si>
  <si>
    <t>-465410630</t>
  </si>
  <si>
    <t>1132495728</t>
  </si>
  <si>
    <t>438202604</t>
  </si>
  <si>
    <t>3*(3,245+0,45)-1*2,15</t>
  </si>
  <si>
    <t>0,177*19 "Přepočtené koeficientem množství</t>
  </si>
  <si>
    <t>D+M protipožárních ucpávek - dle PD- Požární ucpávka stoupačky potrubí a kabelů k chilleru</t>
  </si>
  <si>
    <t>Požární ucpávka stoupačky potrubí a kabelů k chilleru</t>
  </si>
  <si>
    <t xml:space="preserve">Zpětné doplnění SDK příčky s požární odolností EI 15 DP1 okolo potrubí VZT, ve stejné skladbě jako stávající. </t>
  </si>
  <si>
    <t>3*(0,705+0,34)</t>
  </si>
  <si>
    <t>103742468</t>
  </si>
  <si>
    <t>-447410767</t>
  </si>
  <si>
    <t>Pro potrubí rozvodu studené vody od chilleru, silnoproudého napájecího kabelu a kabelu MaR bude v místnosti provedena demontáž SDK příčky</t>
  </si>
  <si>
    <t>118254938</t>
  </si>
  <si>
    <t>411170687</t>
  </si>
  <si>
    <t>12,43*1,2 "Přepočtené koeficientem množství</t>
  </si>
  <si>
    <t>3*(3,85*2+3,245)</t>
  </si>
  <si>
    <t>110204913</t>
  </si>
  <si>
    <t>1 člověk x 8 hodin x 2 dny</t>
  </si>
  <si>
    <t>1*8*2</t>
  </si>
  <si>
    <t>2024-079-07 - SO07 - střecha</t>
  </si>
  <si>
    <t xml:space="preserve">    8 - Trubní vedení</t>
  </si>
  <si>
    <t xml:space="preserve">    712 - Povlakové krytiny</t>
  </si>
  <si>
    <t xml:space="preserve">    713 - Izolace tepelné</t>
  </si>
  <si>
    <t xml:space="preserve">    762 - Konstrukce tesařské</t>
  </si>
  <si>
    <t>Trubní vedení</t>
  </si>
  <si>
    <t>899623151R.01</t>
  </si>
  <si>
    <t>Obetonování trasy potrubí pro chiller</t>
  </si>
  <si>
    <t>"odhad" nutno upřesni v rámci realizace</t>
  </si>
  <si>
    <t>0,3</t>
  </si>
  <si>
    <t>971042351</t>
  </si>
  <si>
    <t>Vybourání otvorů v betonových příčkách a zdech základových nebo nadzákladových plochy do 0,09 m2, tl. do 450 mm</t>
  </si>
  <si>
    <t>https://podminky.urs.cz/item/CS_URS_2024_02/971042351</t>
  </si>
  <si>
    <t>Odbourání obetonování potrubí</t>
  </si>
  <si>
    <t>2.NP + 3.NP + 4.NP</t>
  </si>
  <si>
    <t>tl. desky 250mm</t>
  </si>
  <si>
    <t>0,436*19 "Přepočtené koeficientem množství</t>
  </si>
  <si>
    <t>712</t>
  </si>
  <si>
    <t>Povlakové krytiny</t>
  </si>
  <si>
    <t>712360000R.01</t>
  </si>
  <si>
    <t>D+M prostupu krytinou pro ocelové stojky rámu pomocí manžety vč. natavení živičné izolace na kotevní plotny – zatěsnění kotevních šroubů</t>
  </si>
  <si>
    <t>712360000R.02</t>
  </si>
  <si>
    <t>D+M provedení hydroizolace na prostup potrubí k chilleru a kabelům silnoproudu a MaR - nalepení izolace na prostup</t>
  </si>
  <si>
    <t>viz. detail prostupu</t>
  </si>
  <si>
    <t>712361801</t>
  </si>
  <si>
    <t>Odstranění povlakové krytiny střech plochých do 10° z fólií položenou volně se svařovanými nebo lepenými spoji</t>
  </si>
  <si>
    <t>https://podminky.urs.cz/item/CS_URS_2024_02/712361801</t>
  </si>
  <si>
    <t>odstranění folie mPVC</t>
  </si>
  <si>
    <t>712361801R.01</t>
  </si>
  <si>
    <t>Odstranění ochranné textílie ze střech</t>
  </si>
  <si>
    <t>7123600000R.01</t>
  </si>
  <si>
    <t>D+M nové skladby střešního souvrství - tepelná izolace, hydroizolace, ochranná textilie, kačírek- dle PD</t>
  </si>
  <si>
    <t>712990812</t>
  </si>
  <si>
    <t>Odstranění násypu nebo nánosu ze střech násypu nebo nánosu do 10°, tl. do 50 mm</t>
  </si>
  <si>
    <t>https://podminky.urs.cz/item/CS_URS_2024_02/712990812</t>
  </si>
  <si>
    <t>odstranění kačírku 16-32</t>
  </si>
  <si>
    <t>998712312</t>
  </si>
  <si>
    <t>Přesun hmot pro povlakové krytiny stanovený procentní sazbou (%) z ceny vodorovná dopravní vzdálenost do 50 m ruční (bez užití mechanizace) v objektech výšky přes 6 do 12 m</t>
  </si>
  <si>
    <t>%</t>
  </si>
  <si>
    <t>-535601657</t>
  </si>
  <si>
    <t>https://podminky.urs.cz/item/CS_URS_2024_02/998712312</t>
  </si>
  <si>
    <t>713</t>
  </si>
  <si>
    <t>Izolace tepelné</t>
  </si>
  <si>
    <t>713140813</t>
  </si>
  <si>
    <t>Odstranění tepelné izolace střech plochých z rohoží, pásů, dílců, desek, bloků nadstřešních izolací volně položených z vláknitých materiálů suchých, tloušťka izolace přes 100 do 200 mm</t>
  </si>
  <si>
    <t>https://podminky.urs.cz/item/CS_URS_2024_02/713140813</t>
  </si>
  <si>
    <t>odstranění spádových desek z MV</t>
  </si>
  <si>
    <t>2*2</t>
  </si>
  <si>
    <t>762</t>
  </si>
  <si>
    <t>Konstrukce tesařské</t>
  </si>
  <si>
    <t>762953801</t>
  </si>
  <si>
    <t>Demontáž teras nášlapné vrstvy z dřevěných nebo dřevoplastových prken, připevněných šroubováním</t>
  </si>
  <si>
    <t>119836215</t>
  </si>
  <si>
    <t>https://podminky.urs.cz/item/CS_URS_2024_02/762953801</t>
  </si>
  <si>
    <t>- odstranit dř. podlahu terasy pro budoucí jednotku chlazení</t>
  </si>
  <si>
    <t>- rozsah bourání bude upřesněn dle vybrané jednotky</t>
  </si>
  <si>
    <t>762953811</t>
  </si>
  <si>
    <t>Demontáž teras podkladního roštu z plných nebo dutých profilů jakékoli vzdálenosti podpěr</t>
  </si>
  <si>
    <t>-418820694</t>
  </si>
  <si>
    <t>https://podminky.urs.cz/item/CS_URS_2024_02/762953811</t>
  </si>
  <si>
    <t>2Z</t>
  </si>
  <si>
    <t>D+M ocelové nostné kontrukce pod chiller - podrobně viz. výpis tabulky prvků PSV</t>
  </si>
  <si>
    <t>Prvek 2Z</t>
  </si>
  <si>
    <t>Ocelová konstrukce pro výrobník studené vody - chiller,</t>
  </si>
  <si>
    <t>umístěná na střeše v 5. NP.</t>
  </si>
  <si>
    <t>Konstrukce svařovaná z ocelových profilů UPE 140 mm,</t>
  </si>
  <si>
    <t>stojky z Tr. 100/5 mm, ocelové roznášecí patky tl. 10 mm.</t>
  </si>
  <si>
    <t>Propojovací profil 2 x UPE 100 mm, šroubové spoje.</t>
  </si>
  <si>
    <t>Povrchová úprava ocelové konstrukce - pozinkováno.</t>
  </si>
  <si>
    <t>Před výrobou budou upřesněny rozměry dodaného chilleru.</t>
  </si>
  <si>
    <t>Váha ocelové konstrukce 119,50 Kg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</si>
  <si>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</si>
  <si>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</si>
  <si>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-333664351</t>
  </si>
  <si>
    <t>https://podminky.urs.cz/item/CS_URS_2024_02/998767312</t>
  </si>
  <si>
    <t>-647883499</t>
  </si>
  <si>
    <t>2024-079-08 - Profese - ZTI</t>
  </si>
  <si>
    <t>722 - Vnitřní vodovod</t>
  </si>
  <si>
    <t>721 - Kanalizace</t>
  </si>
  <si>
    <t>722</t>
  </si>
  <si>
    <t>Vnitřní vodovod</t>
  </si>
  <si>
    <t>722-01</t>
  </si>
  <si>
    <t>Potrubí z trub PPr, spojované svařováním DN 15</t>
  </si>
  <si>
    <t>-1906849730</t>
  </si>
  <si>
    <t>722-02</t>
  </si>
  <si>
    <t>trubková izolace tl. 20 mm</t>
  </si>
  <si>
    <t>-1602420137</t>
  </si>
  <si>
    <t>722-03</t>
  </si>
  <si>
    <t>Nástěnky DN 15</t>
  </si>
  <si>
    <t>ks</t>
  </si>
  <si>
    <t>1975679813</t>
  </si>
  <si>
    <t>722-04</t>
  </si>
  <si>
    <t>Kulový kohout DN15</t>
  </si>
  <si>
    <t>1688106609</t>
  </si>
  <si>
    <t>722-05</t>
  </si>
  <si>
    <t>Zpětná klapka 1/2"</t>
  </si>
  <si>
    <t>-787041785</t>
  </si>
  <si>
    <t>722-08</t>
  </si>
  <si>
    <t>Napojení na stávající vodovodní rozvod</t>
  </si>
  <si>
    <t>1457857176</t>
  </si>
  <si>
    <t>722190901</t>
  </si>
  <si>
    <t>Opravy ostatní uzavření nebo otevření vodovodního potrubí při opravách včetně vypuštění a napuštění</t>
  </si>
  <si>
    <t>-1274374234</t>
  </si>
  <si>
    <t>https://podminky.urs.cz/item/CS_URS_2024_02/722190901</t>
  </si>
  <si>
    <t>722179191</t>
  </si>
  <si>
    <t>Příplatek k ceně rozvody vody z plastů za práce malého rozsahu na zakázce do 20 m rozvodu</t>
  </si>
  <si>
    <t>-464109311</t>
  </si>
  <si>
    <t>https://podminky.urs.cz/item/CS_URS_2024_02/722179191</t>
  </si>
  <si>
    <t>722290246</t>
  </si>
  <si>
    <t>Zkoušky, proplach a desinfekce vodovodního potrubí zkoušky těsnosti vodovodního potrubí plastového do DN 40</t>
  </si>
  <si>
    <t>-668846768</t>
  </si>
  <si>
    <t>https://podminky.urs.cz/item/CS_URS_2024_02/722290246</t>
  </si>
  <si>
    <t>722290234</t>
  </si>
  <si>
    <t>Zkoušky, proplach a desinfekce vodovodního potrubí proplach a desinfekce vodovodního potrubí do DN 80</t>
  </si>
  <si>
    <t>553762201</t>
  </si>
  <si>
    <t>https://podminky.urs.cz/item/CS_URS_2024_02/722290234</t>
  </si>
  <si>
    <t>998722312</t>
  </si>
  <si>
    <t>Přesun hmot pro vnitřní vodovod stanovený procentní sazbou (%) z ceny vodorovná dopravní vzdálenost do 50 m ruční (bez užití mechanizace) v objektech výšky přes 6 do 12 m</t>
  </si>
  <si>
    <t>1950697706</t>
  </si>
  <si>
    <t>https://podminky.urs.cz/item/CS_URS_2024_02/998722312</t>
  </si>
  <si>
    <t>HZS2212-01</t>
  </si>
  <si>
    <t>Hodinové zúčtovací sazby profesí PSV provádění stavebních instalací instalatér odborný …....vodovod - Funkční zkoušky - revize</t>
  </si>
  <si>
    <t>389779045</t>
  </si>
  <si>
    <t>HZS2212-02</t>
  </si>
  <si>
    <t>Hodinové zúčtovací sazby profesí PSV provádění stavebních instalací instalatér odborný …....vodvod -Uvedení do provozu, zaškolení uživatele</t>
  </si>
  <si>
    <t>-914205442</t>
  </si>
  <si>
    <t>721</t>
  </si>
  <si>
    <t>Kanalizace</t>
  </si>
  <si>
    <t>721-01</t>
  </si>
  <si>
    <t>Splašková kanalizace - odvod kondenzátu PP-HT DN 32 (odvod kondenzátu)</t>
  </si>
  <si>
    <t>-2048268957</t>
  </si>
  <si>
    <t>721-02</t>
  </si>
  <si>
    <t>Splašková kanalizace - potrubí plast HT DN 50</t>
  </si>
  <si>
    <t>1644725461</t>
  </si>
  <si>
    <t>721-03</t>
  </si>
  <si>
    <t>Vyvedení odpadních výpustek</t>
  </si>
  <si>
    <t>1477502179</t>
  </si>
  <si>
    <t>721-04</t>
  </si>
  <si>
    <t>Vodní zápachová uzávěra pro odvod kondenzátu s přídavnou mechanickou zápachovou uzávěrou vč. montáže</t>
  </si>
  <si>
    <t>-1197303118</t>
  </si>
  <si>
    <t>721-08</t>
  </si>
  <si>
    <t>Vysazení odbočky</t>
  </si>
  <si>
    <t>-1863073031</t>
  </si>
  <si>
    <t>721171913</t>
  </si>
  <si>
    <t>Opravy odpadního potrubí plastového propojení dosavadního potrubí DN 50</t>
  </si>
  <si>
    <t>-280919359</t>
  </si>
  <si>
    <t>https://podminky.urs.cz/item/CS_URS_2024_02/721171913</t>
  </si>
  <si>
    <t>721290111</t>
  </si>
  <si>
    <t>Zkouška těsnosti kanalizace v objektech vodou do DN 125</t>
  </si>
  <si>
    <t>877764087</t>
  </si>
  <si>
    <t>https://podminky.urs.cz/item/CS_URS_2024_02/721290111</t>
  </si>
  <si>
    <t>998721312</t>
  </si>
  <si>
    <t>Přesun hmot pro vnitřní kanalizaci stanovený procentní sazbou (%) z ceny vodorovná dopravní vzdálenost do 50 m ruční (bez užití mechanizace) v objektech výšky přes 6 do 12 m</t>
  </si>
  <si>
    <t>-1192351233</t>
  </si>
  <si>
    <t>https://podminky.urs.cz/item/CS_URS_2024_02/998721312</t>
  </si>
  <si>
    <t>HZS2212-03</t>
  </si>
  <si>
    <t>Hodinové zúčtovací sazby profesí PSV provádění stavebních instalací instalatér odborný …....kanalizace -Funkční zkoušky - revize</t>
  </si>
  <si>
    <t>1595830412</t>
  </si>
  <si>
    <t>HZS2212-04</t>
  </si>
  <si>
    <t>Hodinové zúčtovací sazby profesí PSV provádění stavebních instalací instalatér odborný …....kanalizace - Uvedení do provozu, zaškolení uživatele</t>
  </si>
  <si>
    <t>-844105201</t>
  </si>
  <si>
    <t>2024-079-09 - Profese - UTCH - chlazení</t>
  </si>
  <si>
    <t>751-chl - UTCH- chlazení</t>
  </si>
  <si>
    <t>751-chl</t>
  </si>
  <si>
    <t>UTCH- chlazení</t>
  </si>
  <si>
    <t>751-cl-mat-01</t>
  </si>
  <si>
    <t xml:space="preserve">Chiller s plynule řízeným kompresorem, R410A, 3/8°C 30,7 kW/-7/-2°C 22,3 kW, 30% EGL ,  chladivo R410A, rozsah regulace 25-100%, akustický výkon 77dBA, rozměry 650x1700x1700, hmotnost 305kg, podrobnosti viz příloha technické zprávy</t>
  </si>
  <si>
    <t>-289938343</t>
  </si>
  <si>
    <t>751-cl-mat-02</t>
  </si>
  <si>
    <t>modul s čerpadlem pro výměník</t>
  </si>
  <si>
    <t>-1851653086</t>
  </si>
  <si>
    <t>751-cl-mat-03</t>
  </si>
  <si>
    <t>sériová propojovací karta Carel/MODBus (RS485)</t>
  </si>
  <si>
    <t>718381416</t>
  </si>
  <si>
    <t>751-cl-mat-04</t>
  </si>
  <si>
    <t>pryžové antivibrační izolátory pro osazení chilleru na ocelový rám</t>
  </si>
  <si>
    <t>kpl</t>
  </si>
  <si>
    <t>362887963</t>
  </si>
  <si>
    <t>751-cl-mat-05</t>
  </si>
  <si>
    <t>Uvedení chilleru do provozu</t>
  </si>
  <si>
    <t>-1473209137</t>
  </si>
  <si>
    <t>751-cl-mat-06</t>
  </si>
  <si>
    <t xml:space="preserve">Tlaková expanzní nádoba o objemu  35 litrů, 10 barů</t>
  </si>
  <si>
    <t>1160761741</t>
  </si>
  <si>
    <t>751-cl-mat-07</t>
  </si>
  <si>
    <t xml:space="preserve">Mezilehlá nádoba  8 litrů, 10 barů</t>
  </si>
  <si>
    <t>-1715061881</t>
  </si>
  <si>
    <t>751-cl-mat-08</t>
  </si>
  <si>
    <t>Sevisní ventil k expanzní nádobě DN 20</t>
  </si>
  <si>
    <t>1162810251</t>
  </si>
  <si>
    <t>751-cl-mat-09</t>
  </si>
  <si>
    <t>Trojcestný regulační venitl s pohonem 0-10V přesná klimatizace dodávkou jednotky přesné klimatizace, pouze montáž</t>
  </si>
  <si>
    <t>-1963793340</t>
  </si>
  <si>
    <t>751-cl-mat-10</t>
  </si>
  <si>
    <t>Trojcestný regulační venitl s pohonem 0-10V fancoil, dodávkou fancoilu (zabudovaný)</t>
  </si>
  <si>
    <t>442334103</t>
  </si>
  <si>
    <t>751-cl-mat-11</t>
  </si>
  <si>
    <t>Elektronicky řízené oběhové čerpadlo DN 30, rozsah výtlačné výšky 0,5-10m, PN 10, tepelná izolace spirální skříně- ozn.č./1/</t>
  </si>
  <si>
    <t>79626689</t>
  </si>
  <si>
    <t>751-cl-mat-12</t>
  </si>
  <si>
    <t>Elektronicky řízené oběhové čerpadlo DN 30, rozsah výtlačné výšky 0,5-10m, PN 10, tepelná izolace spirální skříně- ozn.č./2/</t>
  </si>
  <si>
    <t>360495413</t>
  </si>
  <si>
    <t>751-cl-mat-13</t>
  </si>
  <si>
    <t>Uzavírací klapka DN 65</t>
  </si>
  <si>
    <t>-617755957</t>
  </si>
  <si>
    <t>751-cl-mat-14</t>
  </si>
  <si>
    <t>Kulový kohout DN 32 s prodlouženou hřídelkou pro chladicí systémy</t>
  </si>
  <si>
    <t>881805312</t>
  </si>
  <si>
    <t>751-cl-mat-15</t>
  </si>
  <si>
    <t>Kulový kohout DN 25 s prodlouženou hřídelkou pro chladicí systémy</t>
  </si>
  <si>
    <t>-759737578</t>
  </si>
  <si>
    <t>751-cl-mat-16</t>
  </si>
  <si>
    <t>Kulový kohout DN 15 s prodlouženou hřídelkou pro chladicí systémy, vypouštěcí nástavec</t>
  </si>
  <si>
    <t>196420375</t>
  </si>
  <si>
    <t>751-cl-mat-17</t>
  </si>
  <si>
    <t>Zpětná klapka DN 32</t>
  </si>
  <si>
    <t>1287168348</t>
  </si>
  <si>
    <t>751-cl-mat-18</t>
  </si>
  <si>
    <t>-2007959856</t>
  </si>
  <si>
    <t>751-cl-mat-19</t>
  </si>
  <si>
    <t>Ruční vyvažovací ventil DN 32, samotěsnící měřicí vsuvky, vypouštěcí nástavec, kv=14,2</t>
  </si>
  <si>
    <t>165975871</t>
  </si>
  <si>
    <t>751-cl-mat-20</t>
  </si>
  <si>
    <t>-1177109157</t>
  </si>
  <si>
    <t>751-cl-mat-21</t>
  </si>
  <si>
    <t>950212871</t>
  </si>
  <si>
    <t>751-cl-mat-22</t>
  </si>
  <si>
    <t>-834497845</t>
  </si>
  <si>
    <t>751-cl-mat-23</t>
  </si>
  <si>
    <t>Ruční vyvažovací ventil DN 25, samotěsnící měřicí vsuvky, vypouštěcí nástavec, kv=8,56</t>
  </si>
  <si>
    <t>-1108174659</t>
  </si>
  <si>
    <t>751-cl-mat-24</t>
  </si>
  <si>
    <t>Filtr DN 65</t>
  </si>
  <si>
    <t>-84364819</t>
  </si>
  <si>
    <t>751-cl-mat-25</t>
  </si>
  <si>
    <t>Teploměr ručičkový -20 až 80°C včetně jímky</t>
  </si>
  <si>
    <t>-1195760778</t>
  </si>
  <si>
    <t>751-cl-mat-26</t>
  </si>
  <si>
    <t>Automatický odvzdušňovací ventil</t>
  </si>
  <si>
    <t>604706296</t>
  </si>
  <si>
    <t>751-cl-mat-27</t>
  </si>
  <si>
    <t>Elektricky ovládané hlavice na stávající otopná tělesa EMO T 24 (NC)</t>
  </si>
  <si>
    <t>1346145521</t>
  </si>
  <si>
    <t>751-cl-mat-28</t>
  </si>
  <si>
    <t>Potrubí vedene na střeše: měděné potrubí 64x2 tepelná izolace kaiflex 32mm + minerální vata 30mm + oplechování včetně tvarovek</t>
  </si>
  <si>
    <t>bm</t>
  </si>
  <si>
    <t>-936763794</t>
  </si>
  <si>
    <t>751-cl-mat-29</t>
  </si>
  <si>
    <t>měděné potrubí 64x2 tepelná izolace kaiflex 32mm včetně tvarovek</t>
  </si>
  <si>
    <t>1176880639</t>
  </si>
  <si>
    <t>751-cl-mat-30</t>
  </si>
  <si>
    <t>měděné potrubí 54x2 tepelná izolace kaiflex 32mm včetně tvarovek</t>
  </si>
  <si>
    <t>81433199</t>
  </si>
  <si>
    <t>751-cl-mat-31</t>
  </si>
  <si>
    <t>měděné potrubí 42x1,5 tepelná izolace kaiflex 32mm včetně tvarovek</t>
  </si>
  <si>
    <t>-1353493004</t>
  </si>
  <si>
    <t>751-cl-mat-32</t>
  </si>
  <si>
    <t>měděné potrubí 28x1,5 tepelná izolace kaiflex 32mm včetně tvarovek</t>
  </si>
  <si>
    <t>-1036572745</t>
  </si>
  <si>
    <t>751-cl-mat-33</t>
  </si>
  <si>
    <t>Prostup potrubí UTCH střechou - zámečnický výrobek dle výkresu D.1.4.2.04</t>
  </si>
  <si>
    <t>732181145</t>
  </si>
  <si>
    <t>751-cl-mat-34</t>
  </si>
  <si>
    <t>Nemrznoucí směs ethylen glykol 30%</t>
  </si>
  <si>
    <t>l</t>
  </si>
  <si>
    <t>936405827</t>
  </si>
  <si>
    <t>751-cl-mat-35</t>
  </si>
  <si>
    <t>Kotvicí a spojovací materiál</t>
  </si>
  <si>
    <t>-1841711045</t>
  </si>
  <si>
    <t>751-cl-mat-36</t>
  </si>
  <si>
    <t>Požární ucpávky potrubí</t>
  </si>
  <si>
    <t>-820630071</t>
  </si>
  <si>
    <t>751-cl-mont-1</t>
  </si>
  <si>
    <t>Výchozí revize zařízení</t>
  </si>
  <si>
    <t>1733660915</t>
  </si>
  <si>
    <t>751-cl-mont-2</t>
  </si>
  <si>
    <t>Zkušební provoz, vyladění systému</t>
  </si>
  <si>
    <t>h</t>
  </si>
  <si>
    <t>688510228</t>
  </si>
  <si>
    <t>751991902</t>
  </si>
  <si>
    <t>Ostatní práce při opravách a údržbě předání zařízení uživateli</t>
  </si>
  <si>
    <t>-34716425</t>
  </si>
  <si>
    <t>https://podminky.urs.cz/item/CS_URS_2024_02/751991902</t>
  </si>
  <si>
    <t>751-cl-mont-3</t>
  </si>
  <si>
    <t>Protokol o měření a zaregulování UTCH</t>
  </si>
  <si>
    <t>-1801125649</t>
  </si>
  <si>
    <t>751-cl-mont-4</t>
  </si>
  <si>
    <t>Dokumentace skutečného stavu</t>
  </si>
  <si>
    <t>-662361521</t>
  </si>
  <si>
    <t>751-Chl-HZS3212</t>
  </si>
  <si>
    <t>Hodinové zúčtovací sazby montáží technologických zařízení na stavebních objektech montér vzduchotechniky odborný</t>
  </si>
  <si>
    <t>-761330043</t>
  </si>
  <si>
    <t>https://podminky.urs.cz/item/CS_URS_2024_02/751-Chl-HZS3212</t>
  </si>
  <si>
    <t>998751311</t>
  </si>
  <si>
    <t>Přesun hmot pro vzduchotechniku stanovený procentní sazbou (%) z ceny vodorovná dopravní vzdálenost do 50 m ruční (bez užití mechanizace) v objektech výšky do 12 m</t>
  </si>
  <si>
    <t>771449985</t>
  </si>
  <si>
    <t>https://podminky.urs.cz/item/CS_URS_2024_02/998751311</t>
  </si>
  <si>
    <t>2024-079-10 - Profese -VZT - vzduchotechnika</t>
  </si>
  <si>
    <t>751 - Vzduchotechnika</t>
  </si>
  <si>
    <t>751</t>
  </si>
  <si>
    <t>Vzduchotechnika</t>
  </si>
  <si>
    <t>751-1-mat-01</t>
  </si>
  <si>
    <t xml:space="preserve">Vnitřní jednotka přesné klimatizace ve verzi C, průtok cirkulačního vdzuchu 1120m3/h, rozsah relativní vlhkosti vdzuchu v místnosti 20-75%  ±5% při 21°C, ventilátor s EC motorem, trojcestný regulační venitl s pohonem 0-10V (chalzení), elektrické topné těleso plynule regulovatelné 0-4kW), proporcionální regulace výkonu páry (3kg/h), čidla vzduchu, detekce úniku vody, kompletní systém regulace, horní výstup vdzuchu, komunikační rozhraní Modbus, Bacnet IP, režim chlazení 4,3kW (ethylenglykol 3/8°C) režim odvlhčování 8,4kW (ethylenglykol -7/-2°C), hladina akustického výkonu 68dBA, rozměry 600x600x1940, hmotnost 110kg, odrobnosti viz příloha technické zprávy</t>
  </si>
  <si>
    <t>-1386623364</t>
  </si>
  <si>
    <t>751-1-mat-02</t>
  </si>
  <si>
    <t>Instalační podstavec výška 400 mm</t>
  </si>
  <si>
    <t>1406589599</t>
  </si>
  <si>
    <t>751-1-mat-03</t>
  </si>
  <si>
    <t>Textilní rukáv pro přívod vzduchu Ø450 mm, L=4400 mm, průtok vzduchu 1120 m3/h</t>
  </si>
  <si>
    <t>-1044930190</t>
  </si>
  <si>
    <t>751-1-mat-04</t>
  </si>
  <si>
    <t>Montážní materiál k textilnímu rukávu</t>
  </si>
  <si>
    <t>-154902697</t>
  </si>
  <si>
    <t>751-1-mat-05</t>
  </si>
  <si>
    <t>Regulační klapka ruční Ø125</t>
  </si>
  <si>
    <t>-1324313137</t>
  </si>
  <si>
    <t>751-1-mat-06</t>
  </si>
  <si>
    <t>Koleno pozink 500x500, 90°</t>
  </si>
  <si>
    <t>-1819282536</t>
  </si>
  <si>
    <t>751-1-mat-07</t>
  </si>
  <si>
    <t>Přechod pozink 500x500/ Ø450</t>
  </si>
  <si>
    <t>-2028768804</t>
  </si>
  <si>
    <t>751-1-mont-01</t>
  </si>
  <si>
    <t>Uvedení přesné klimatizace do provozu servisem = kontrola zařízení a jeho zapojení, oživení, nastavení, zaškolení obsluhy</t>
  </si>
  <si>
    <t>-795703026</t>
  </si>
  <si>
    <t>751-2-mat-01</t>
  </si>
  <si>
    <t xml:space="preserve">Vnitřní jednotka přesné klimatizace ve verzi C, průtok cirkulačního vdzuchu 4710m3/h, rozsah relativní vlhkosti vdzuchu v místnosti 20-75%  ±5% při 21°C, ventilátor s EC motorem, trojcestný regulační venitl s pohonem 0-10V (chalzení), elektrické topné těleso plynule regulovatelné 0-6kW), proporcionální regulace výkonu páry (3kg/h), čidla vzduchu, detekce úniku vody, kompletní systém regulace, horní výstup vdzuchu, komunikační rozhraní Modbus, Bacnet IP, režim chlazení 8kW (ethylenglykol 3/8°C) režim odvlhčování 11,8kW (ethylenglykol -7/-2°C), hladina akustického výkonu 69dBA, rozměry 800x600x1940, hmotnost 200kg, podrobnosti viz příloha technické zprávy</t>
  </si>
  <si>
    <t>-1104066407</t>
  </si>
  <si>
    <t>751-2-mat-02</t>
  </si>
  <si>
    <t>-1053880887</t>
  </si>
  <si>
    <t>751-2-mat-03</t>
  </si>
  <si>
    <t>Textilní rukáv pro přívod vzduchu Ø315 mm, L=1600 mm, průtok vzduchu 1200m3/h</t>
  </si>
  <si>
    <t>-1059298564</t>
  </si>
  <si>
    <t>751-2-mat-04</t>
  </si>
  <si>
    <t>Montážní materiál k textilním rukávům</t>
  </si>
  <si>
    <t>-1999852818</t>
  </si>
  <si>
    <t>751-2-mat-05</t>
  </si>
  <si>
    <t>Regulační klapka ruční Ø315</t>
  </si>
  <si>
    <t>1805432555</t>
  </si>
  <si>
    <t>751-2-mat-06</t>
  </si>
  <si>
    <t>Servoklapka 400x200 s pohonem 0-10V</t>
  </si>
  <si>
    <t>1488250007</t>
  </si>
  <si>
    <t>751-2-mat-07</t>
  </si>
  <si>
    <t>Sedlový kus Ø315 (kanálový nástavec) na čtyřhranné potrubí</t>
  </si>
  <si>
    <t>1257613148</t>
  </si>
  <si>
    <t>751-2-mat-08</t>
  </si>
  <si>
    <t>Čtyřhranné potrubí - pozink- potrubí přímé 500x700, L=300mm</t>
  </si>
  <si>
    <t>904959167</t>
  </si>
  <si>
    <t>751-2-mat-09</t>
  </si>
  <si>
    <t>Čtyřhranné potrubí - pozink- potrubí přímé 400x100</t>
  </si>
  <si>
    <t>1738982672</t>
  </si>
  <si>
    <t>751-2-mat-10</t>
  </si>
  <si>
    <t>Čtyřhranné potrubí - pozink -koleno 400x100</t>
  </si>
  <si>
    <t>1659276270</t>
  </si>
  <si>
    <t>751-2-mat-11</t>
  </si>
  <si>
    <t>Čtyřhranné potrubí - pozink -koleno 100x400</t>
  </si>
  <si>
    <t>1687847105</t>
  </si>
  <si>
    <t>751-2-mat-12</t>
  </si>
  <si>
    <t>Čtyřhranné potrubí - akusticky pohletivé - minerální vata s al polepem- potrubí přímé 800x355</t>
  </si>
  <si>
    <t>942088513</t>
  </si>
  <si>
    <t>751-2-mat-13</t>
  </si>
  <si>
    <t>Čtyřhranné potrubí - akusticky pohletivé - minerální vata s al polepem - koleno 800x355</t>
  </si>
  <si>
    <t>1148155447</t>
  </si>
  <si>
    <t>751-2-mat-14</t>
  </si>
  <si>
    <t>Čtyřhranné potrubí - akusticky pohletivé - minerální vata s al polepem- Připojovací box 800x700, výška 355mm</t>
  </si>
  <si>
    <t>1831203267</t>
  </si>
  <si>
    <t>751-2-mat-15</t>
  </si>
  <si>
    <t xml:space="preserve">Spiro potrubí přímé  Ø125</t>
  </si>
  <si>
    <t>325545226</t>
  </si>
  <si>
    <t>751-2-mat-16</t>
  </si>
  <si>
    <t xml:space="preserve">Spiro potrubí tvarovky  Ø125</t>
  </si>
  <si>
    <t>577990567</t>
  </si>
  <si>
    <t>751-2-mat-17</t>
  </si>
  <si>
    <t xml:space="preserve">Tepelná izolace minerální vlna  tl.40 mm s AL polepem</t>
  </si>
  <si>
    <t>-527966004</t>
  </si>
  <si>
    <t>751-2-mat-18</t>
  </si>
  <si>
    <t>-1635237225</t>
  </si>
  <si>
    <t>751-2-mont-01</t>
  </si>
  <si>
    <t>1658657956</t>
  </si>
  <si>
    <t>751-3-mat-01</t>
  </si>
  <si>
    <t>Klimatizační kazetová jednotka 5kW chl výkon, ec motor, teplota vdzuchu v místnosti 22°C, ethylen glykol 3/8°C, trojcestný regulační ventil s pohonem 0-10V, čelní deska s výfukovými lamelami, integrované čerpadlo kondnezátu</t>
  </si>
  <si>
    <t>-1209814592</t>
  </si>
  <si>
    <t>751-3-mont-01</t>
  </si>
  <si>
    <t>Demontáž stávajícího potrubí od 2.NP po střechu (m.č. 2.09) vč. likvidace odpadu</t>
  </si>
  <si>
    <t>-1400507885</t>
  </si>
  <si>
    <t>751-4-mont-01</t>
  </si>
  <si>
    <t>Zaregulování vzduchotechniky</t>
  </si>
  <si>
    <t>1084634115</t>
  </si>
  <si>
    <t>751-4-mont-02</t>
  </si>
  <si>
    <t>Zkušební provoz, odladění systému MaR</t>
  </si>
  <si>
    <t>-1080449329</t>
  </si>
  <si>
    <t>751-4-mont-03</t>
  </si>
  <si>
    <t>273731166</t>
  </si>
  <si>
    <t>751-4-mont-04</t>
  </si>
  <si>
    <t>Zaškolení obsluhy</t>
  </si>
  <si>
    <t>-785039143</t>
  </si>
  <si>
    <t>751-4-HZS3212</t>
  </si>
  <si>
    <t>730352240</t>
  </si>
  <si>
    <t>-479418899</t>
  </si>
  <si>
    <t>2024-079-11 - Profese - Stlačený vzduch</t>
  </si>
  <si>
    <t xml:space="preserve">751-ZU - Vzduchotechnika -doplnění rozvodů stlačeného vzduchu ZU </t>
  </si>
  <si>
    <t>751-ZU</t>
  </si>
  <si>
    <t xml:space="preserve">Vzduchotechnika -doplnění rozvodů stlačeného vzduchu ZU </t>
  </si>
  <si>
    <t>751-ZU-01</t>
  </si>
  <si>
    <t>AP profil DN20 délka 5m hliníkový</t>
  </si>
  <si>
    <t>-508488318</t>
  </si>
  <si>
    <t>751-ZU-02</t>
  </si>
  <si>
    <t>AP spojka "L" DN20 kompletní</t>
  </si>
  <si>
    <t>-346541837</t>
  </si>
  <si>
    <t>751-ZU-03</t>
  </si>
  <si>
    <t>AP spojka "T" DN20 kompletní</t>
  </si>
  <si>
    <t>-585981955</t>
  </si>
  <si>
    <t>751-ZU-04</t>
  </si>
  <si>
    <t>AP deska vývodová DN20 G3/8"</t>
  </si>
  <si>
    <t>543855036</t>
  </si>
  <si>
    <t>751-ZU-05</t>
  </si>
  <si>
    <t>AP koncovka DN20 vnitřní závit G3/8"</t>
  </si>
  <si>
    <t>2058763421</t>
  </si>
  <si>
    <t>751-ZU-06</t>
  </si>
  <si>
    <t>AP koncovka DN20 vnější závit G1/2"</t>
  </si>
  <si>
    <t>-1602863156</t>
  </si>
  <si>
    <t>751-ZU-07</t>
  </si>
  <si>
    <t>AP kohout kulový DN20 kompletní</t>
  </si>
  <si>
    <t>-25477182</t>
  </si>
  <si>
    <t>751-ZU-08</t>
  </si>
  <si>
    <t>Ventil kulový G3/8" F/M páka, PN40</t>
  </si>
  <si>
    <t>-808932688</t>
  </si>
  <si>
    <t>751-ZU-09</t>
  </si>
  <si>
    <t>Rychlospojka DN 7,2 mm vnější závit G3/8</t>
  </si>
  <si>
    <t>-768576294</t>
  </si>
  <si>
    <t>751-ZU-10</t>
  </si>
  <si>
    <t>Šroubení úhlové R3/8-G3/8 vnější a vnitřní závit</t>
  </si>
  <si>
    <t>-1312945619</t>
  </si>
  <si>
    <t>751-ZU-11</t>
  </si>
  <si>
    <t>Šroubení 330 G1/2" F -F</t>
  </si>
  <si>
    <t>1933862114</t>
  </si>
  <si>
    <t>751-ZU-12</t>
  </si>
  <si>
    <t>AP DN20 úchyt "L" kompletní</t>
  </si>
  <si>
    <t>-1104858311</t>
  </si>
  <si>
    <t>751-ZU-13</t>
  </si>
  <si>
    <t>Konzola 27/18 x 200 mm 1,25 pozink</t>
  </si>
  <si>
    <t>-1996089348</t>
  </si>
  <si>
    <t>751-ZU-14</t>
  </si>
  <si>
    <t>Kotva svorníková 8/30+43/95</t>
  </si>
  <si>
    <t>1206537588</t>
  </si>
  <si>
    <t>751-ZU-15</t>
  </si>
  <si>
    <t>Montáž potrubí stlačeného vzduchu ( do 10 bar)</t>
  </si>
  <si>
    <t>-159449548</t>
  </si>
  <si>
    <t>751-ZU-16</t>
  </si>
  <si>
    <t>Požární prostup ( chránička d 50 mm) EI 90</t>
  </si>
  <si>
    <t>-685711801</t>
  </si>
  <si>
    <t>751-ZU-17</t>
  </si>
  <si>
    <t>Stavební přípomoce- jádrové vrtání pr 60 mm- dle PD</t>
  </si>
  <si>
    <t>418152614</t>
  </si>
  <si>
    <t>751-ZU-18</t>
  </si>
  <si>
    <t>Tlaková zkouška</t>
  </si>
  <si>
    <t>1684642081</t>
  </si>
  <si>
    <t>751-ZU-19</t>
  </si>
  <si>
    <t>Projektová dokumentace skutečného stavu</t>
  </si>
  <si>
    <t>-346333308</t>
  </si>
  <si>
    <t>751-ZU-20</t>
  </si>
  <si>
    <t>Hrubý filtr G 1/2</t>
  </si>
  <si>
    <t>915613031</t>
  </si>
  <si>
    <t>751-ZU-21</t>
  </si>
  <si>
    <t>Membránový sušič vzduchu</t>
  </si>
  <si>
    <t>911741036</t>
  </si>
  <si>
    <t>751-ZU-22</t>
  </si>
  <si>
    <t>Filtr s aktivním uhlím G 1/2</t>
  </si>
  <si>
    <t>2022134390</t>
  </si>
  <si>
    <t>751-ZU-23</t>
  </si>
  <si>
    <t>Filtr prachový G 1/2</t>
  </si>
  <si>
    <t>1479495250</t>
  </si>
  <si>
    <t>751-ZU-24</t>
  </si>
  <si>
    <t>Filtr jemný G 1/2</t>
  </si>
  <si>
    <t>1981952021</t>
  </si>
  <si>
    <t>1928565449</t>
  </si>
  <si>
    <t>751-ZU-HZS3212</t>
  </si>
  <si>
    <t>2085893581</t>
  </si>
  <si>
    <t>https://podminky.urs.cz/item/CS_URS_2024_02/751-ZU-HZS3212</t>
  </si>
  <si>
    <t>795329928</t>
  </si>
  <si>
    <t>2024-079-12 - Profese - Rozvod plynu</t>
  </si>
  <si>
    <t>751-RV - Kompresorová stanice a rozvody vzduchu</t>
  </si>
  <si>
    <t>751-RV</t>
  </si>
  <si>
    <t>Kompresorová stanice a rozvody vzduchu</t>
  </si>
  <si>
    <t>751-RV-01</t>
  </si>
  <si>
    <t>Zdrojový redukční panel (1 ) pro dosažení parametrů a včetně vybavení popsaného v projektové dokumentaci. Dodávka je uvažována jako kompletní včetně připojovacích spirál, šroubení, materiálů pro kotvení, značení a dopravních nákladů.</t>
  </si>
  <si>
    <t>-1833877397</t>
  </si>
  <si>
    <t>751-RV-02</t>
  </si>
  <si>
    <t>Odběrový redukční panel (2) pro dosažení parametrů a včetně vybavení popsaného v projektové dokumentaci. Dodávka je uvažována jako kompletní včetně šroubení a materiálů pro kotvení, značení a dopravních nákladů.</t>
  </si>
  <si>
    <t>658691561</t>
  </si>
  <si>
    <t>751-RV-03</t>
  </si>
  <si>
    <t>Značení místa umístění tlakových lahví (3) v souladu s požadavky ČSN 078304. Dodávka je uvažována jako kompletní včetně materiálů pro kotvení a dopravních nákladů.</t>
  </si>
  <si>
    <t>sada</t>
  </si>
  <si>
    <t>994611175</t>
  </si>
  <si>
    <t>751-RV-04</t>
  </si>
  <si>
    <t>Držák tlakových lahví odpovídající požadavkům ČSN078304. Dodávka je uvažována jako kompletní včetně materiálů pro kotvení a dopravních nákladů.</t>
  </si>
  <si>
    <t>-918886881</t>
  </si>
  <si>
    <t>751-RV-05</t>
  </si>
  <si>
    <t>Potrubí D33.7x1.6mm 1.4301 včetně vybavení popsaného v projektové dokumentaci. Dodávka je uvažována jako kompletní včetně spojovacích a odbočovacích prvků, kolen, šroubení a materiálů pro kotvení a značení potrubí, dopravních nákladů a atestů.</t>
  </si>
  <si>
    <t>-1633165385</t>
  </si>
  <si>
    <t>751-RV-06</t>
  </si>
  <si>
    <t>Potrubí D21.3x1.6mm 1.4301 včetně vybavení popsaného v v projektové dokumentaci. Dodávka je uvažována jako kompletní včetně spojovacích a odbočovacích prvků, kolen, šroubení a materiálů pro kotvení a značení potrubí, dopravních nákladů a atestů.</t>
  </si>
  <si>
    <t>-1287991519</t>
  </si>
  <si>
    <t>751-RV-07</t>
  </si>
  <si>
    <t>Potrubí D6x1mm 1.4301 včetně vybavení popsaného v projektové dokumentaci. Dodávka je uvažována jako kompletní včetně spojovacích a odbočovacích prvků, šroubení a materiálů pro kotvení a značení potrubí, dopravních nákladů a atestů.</t>
  </si>
  <si>
    <t>-1016788512</t>
  </si>
  <si>
    <t>751-RV-08</t>
  </si>
  <si>
    <t>Prostup stavební konstrukcí do 500 mm a průměru 100 mm (bez požadavku na požární odolnost). Dodávka je uvažována jako kompletní včetně ochranné trubky těsnících materiálů a stavebního zapravení.</t>
  </si>
  <si>
    <t>-355110116</t>
  </si>
  <si>
    <t>751-RV-09</t>
  </si>
  <si>
    <t>Tlakové zkoušky, revize. Dodávka je uvažována jako kompletní včetně materiálů nutných k provední zkoušek a vydání protokolů a revizní zprávy.</t>
  </si>
  <si>
    <t>hodin</t>
  </si>
  <si>
    <t>-1395378153</t>
  </si>
  <si>
    <t>751-RV-10</t>
  </si>
  <si>
    <t>Montážní práce, uvedení do provozu a funkční zkoušky, zaškolení obsluhy, zkoušky zařízení. Dodávka je uvažována jako kompletní včetně materiálů a zařízení nutných k provedení zkoušek</t>
  </si>
  <si>
    <t>943545006</t>
  </si>
  <si>
    <t>751-RV-11</t>
  </si>
  <si>
    <t>Výkon technické inspekce na zařízení I. kategorie</t>
  </si>
  <si>
    <t>-15132586</t>
  </si>
  <si>
    <t>751-RV-12</t>
  </si>
  <si>
    <t>Dokumentace DSPS, 2 paré</t>
  </si>
  <si>
    <t>357447287</t>
  </si>
  <si>
    <t>751-RV-13</t>
  </si>
  <si>
    <t>Dokumentace průvodní, 2 paré</t>
  </si>
  <si>
    <t>-27756121</t>
  </si>
  <si>
    <t>1941996675</t>
  </si>
  <si>
    <t>751-RV-HZS3212R</t>
  </si>
  <si>
    <t>Hodinové zúčtovací sazby montáží technologických zařízení na stavebních objektech montér odborný</t>
  </si>
  <si>
    <t>1294337125</t>
  </si>
  <si>
    <t>-208382709</t>
  </si>
  <si>
    <t>2024-079-13 - Profese - Silnoproud a osvětlení</t>
  </si>
  <si>
    <t>741 - Elektroinstalace - silnoproud</t>
  </si>
  <si>
    <t>741</t>
  </si>
  <si>
    <t>Elektroinstalace - silnoproud</t>
  </si>
  <si>
    <t>741-01</t>
  </si>
  <si>
    <t>Montáž rozvaděče nástěnného do 24M</t>
  </si>
  <si>
    <t>-568921117</t>
  </si>
  <si>
    <t>741-02</t>
  </si>
  <si>
    <t>Nástěnný rozváděč oceloplastový 8M, IP40/20, dvířka na klíček (označení 2R5.1), atypický, EATON IKA-1/12-ST 246x310x145</t>
  </si>
  <si>
    <t>-323716541</t>
  </si>
  <si>
    <t>741-03</t>
  </si>
  <si>
    <t>Úprava stávající rozvodnice 2R5 (doplnění svorek, přístroje EATON, připojení nových kabelů aj.)</t>
  </si>
  <si>
    <t>-1165909118</t>
  </si>
  <si>
    <t>741-04</t>
  </si>
  <si>
    <t>Úprava stávající rozvodnice 2R6 (doplnění svorek, přístroje EATON, připojení nových kabelů aj.)</t>
  </si>
  <si>
    <t>-697351353</t>
  </si>
  <si>
    <t>741-05</t>
  </si>
  <si>
    <t>Úprava stávající rozvodnice 2R9 (doplnění svorek, přístroje EATON, připojení nových kabelů aj.)</t>
  </si>
  <si>
    <t>-711995288</t>
  </si>
  <si>
    <t>741-06</t>
  </si>
  <si>
    <t>Jistič s chráničem EATON do stávajícího rozváděče 2R9, 1x16A/C/0,03A, úprava vydrátování</t>
  </si>
  <si>
    <t>572055003</t>
  </si>
  <si>
    <t>741-07</t>
  </si>
  <si>
    <t>Jistič s chráničem EATON do stávajícího rozváděče 2R5, 1x16A/B/0,03A, úprava vydrátování</t>
  </si>
  <si>
    <t>-2139474634</t>
  </si>
  <si>
    <t>741-08</t>
  </si>
  <si>
    <t>Jistič EATON do stávajícího rozváděče 2RH1, 1x32A/D, úprava vydrátování</t>
  </si>
  <si>
    <t>954903519</t>
  </si>
  <si>
    <t>741-09</t>
  </si>
  <si>
    <t>Jistič EATON do stávajícího rozváděče 2RH1, 1x6A/D, úprava vydrátování</t>
  </si>
  <si>
    <t>-1825117160</t>
  </si>
  <si>
    <t>741-10</t>
  </si>
  <si>
    <t>Jistič EATON do stávajícího rozváděče 2RH1, 1x25A/C, úprava vydrátování</t>
  </si>
  <si>
    <t>-1937758251</t>
  </si>
  <si>
    <t>741-11</t>
  </si>
  <si>
    <t>Jistič EATON do stávajícího rozváděče 2RH1, 1x6A/B, úprava vydrátování</t>
  </si>
  <si>
    <t>-70664622</t>
  </si>
  <si>
    <t>741-12</t>
  </si>
  <si>
    <t>Jistič EATON do stávajícího rozváděče 2RH1, 3x32A/D, úprava vydrátování</t>
  </si>
  <si>
    <t>-570927292</t>
  </si>
  <si>
    <t>741-13</t>
  </si>
  <si>
    <t>Proudové relé ELKO EP PRI32 0-20A, úprava rozváděče, zapojení, zprovoznění</t>
  </si>
  <si>
    <t>-153496963</t>
  </si>
  <si>
    <t>741-14</t>
  </si>
  <si>
    <t>Pojistková patrona válcová 63A</t>
  </si>
  <si>
    <t>1403621940</t>
  </si>
  <si>
    <t>741-15</t>
  </si>
  <si>
    <t>4pol. spínač 4x63A, IP65, včetně zapojení, montáže a upev. konstrukce</t>
  </si>
  <si>
    <t>581124427</t>
  </si>
  <si>
    <t>741-16</t>
  </si>
  <si>
    <t>Ukončení kabelů 3x2,5 - 5x2,5</t>
  </si>
  <si>
    <t>754599878</t>
  </si>
  <si>
    <t>741-17</t>
  </si>
  <si>
    <t>Ukončení kabelů do 5x6</t>
  </si>
  <si>
    <t>-969529074</t>
  </si>
  <si>
    <t>741-18</t>
  </si>
  <si>
    <t>Ukončení kabelů do 5x16</t>
  </si>
  <si>
    <t>-2117549371</t>
  </si>
  <si>
    <t>741-19</t>
  </si>
  <si>
    <t>Kabel CXKH-R 2x1,5-J, včetně montáže</t>
  </si>
  <si>
    <t>-651976590</t>
  </si>
  <si>
    <t>741-20</t>
  </si>
  <si>
    <t>Kabel CXKH-R 3x1,5-J, včetně montáže</t>
  </si>
  <si>
    <t>299003924</t>
  </si>
  <si>
    <t>741-21</t>
  </si>
  <si>
    <t>Kabel CXKH-R 3x2,5-J, včetně montáže</t>
  </si>
  <si>
    <t>22439061</t>
  </si>
  <si>
    <t>741-22</t>
  </si>
  <si>
    <t>Kabel CXKH-R 5x6-J, včetně montáže</t>
  </si>
  <si>
    <t>-1999777947</t>
  </si>
  <si>
    <t>741-23</t>
  </si>
  <si>
    <t>Kabel CXKH-R 5x16-J, včetně montáže</t>
  </si>
  <si>
    <t>-538719425</t>
  </si>
  <si>
    <t>741-24</t>
  </si>
  <si>
    <t>Vodič CY6-16, včetně montáže</t>
  </si>
  <si>
    <t>-1610594871</t>
  </si>
  <si>
    <t>741-25</t>
  </si>
  <si>
    <t>Vodič CY4, včetně montáže</t>
  </si>
  <si>
    <t>1009607640</t>
  </si>
  <si>
    <t>741-26</t>
  </si>
  <si>
    <t>Svorka přístrojová do rozvodnice 2,5-6mm2</t>
  </si>
  <si>
    <t>-2049878656</t>
  </si>
  <si>
    <t>741-27</t>
  </si>
  <si>
    <t>Svorka přístrojová do rozvodnice 16mm2</t>
  </si>
  <si>
    <t>-1371579497</t>
  </si>
  <si>
    <t>741-28</t>
  </si>
  <si>
    <t>Demontáž svítidla přisazeného, zavěšeného, zapuštěného</t>
  </si>
  <si>
    <t>-2099901110</t>
  </si>
  <si>
    <t>741-29</t>
  </si>
  <si>
    <t>Svítidlo LED přisazené</t>
  </si>
  <si>
    <t>404611625</t>
  </si>
  <si>
    <t>741-30</t>
  </si>
  <si>
    <t>Svítidlo LED zavěšené</t>
  </si>
  <si>
    <t>160741142</t>
  </si>
  <si>
    <t>741-31</t>
  </si>
  <si>
    <t>Úprava zapojení svítidel v m.č. 2.09 pro jeden světelný okruh, materiál</t>
  </si>
  <si>
    <t>-902237062</t>
  </si>
  <si>
    <t>741-32</t>
  </si>
  <si>
    <t>Drátěný kabelový roštu 52/60 vč. příslušenství a montážního materiálu a montáže</t>
  </si>
  <si>
    <t>-1878800552</t>
  </si>
  <si>
    <t>741-33</t>
  </si>
  <si>
    <t>Drátěný kabelový roštu 52/100 vč. příslušenství a montážního materiálu a montáže</t>
  </si>
  <si>
    <t>-1938954843</t>
  </si>
  <si>
    <t>741-34</t>
  </si>
  <si>
    <t>Kovový žlab 100x200, včetně stojek na plochou střechu, včetně víka, uzemnění</t>
  </si>
  <si>
    <t>-886353238</t>
  </si>
  <si>
    <t>741-35</t>
  </si>
  <si>
    <t>Zásuvka 230V/16A pod omítku vč. přep. ochrany, barva bílá popř. slonová kost (dle výběru), dodávka a montáž</t>
  </si>
  <si>
    <t>-1247118625</t>
  </si>
  <si>
    <t>741-36</t>
  </si>
  <si>
    <t>Dvojzásuvka 230V/16A pod omítku vč. přep. ochrany, barva dle výběru, dodávka a montáž</t>
  </si>
  <si>
    <t>1837519897</t>
  </si>
  <si>
    <t>741-37</t>
  </si>
  <si>
    <t>Spínač jednopólový pod omítku včetně krabice, dodávka, montáž</t>
  </si>
  <si>
    <t>342074869</t>
  </si>
  <si>
    <t>741-38</t>
  </si>
  <si>
    <t>Spínač pod omítku, demontáž</t>
  </si>
  <si>
    <t>1926077264</t>
  </si>
  <si>
    <t>741-39</t>
  </si>
  <si>
    <t>Tlačítkový spínač, demontáž a montáž, včetně krabice</t>
  </si>
  <si>
    <t>310291436</t>
  </si>
  <si>
    <t>741-40</t>
  </si>
  <si>
    <t>Zásuvka třífázová do 63A, demontáž</t>
  </si>
  <si>
    <t>751552638</t>
  </si>
  <si>
    <t>741-41</t>
  </si>
  <si>
    <t>Spínač seriový pod omítku včetně krabice, dodávka, montáž</t>
  </si>
  <si>
    <t>699350819</t>
  </si>
  <si>
    <t>741-42</t>
  </si>
  <si>
    <t>Vysekání drážky 3x3cm</t>
  </si>
  <si>
    <t>-760173960</t>
  </si>
  <si>
    <t>741-43</t>
  </si>
  <si>
    <t>Montáž trubek plastových tuhých pro vnitřní rozvody uložených pevně (pod om.)</t>
  </si>
  <si>
    <t>7963070</t>
  </si>
  <si>
    <t>741-44</t>
  </si>
  <si>
    <t>Elektroinstalační tuhá trubka do d=48mm,bezhalogenová, nízká mechanická odolnost vč. příchytek a tvarovek</t>
  </si>
  <si>
    <t>276235751</t>
  </si>
  <si>
    <t>741-45</t>
  </si>
  <si>
    <t>LV20x40 - elektroinstalační lišta vkládací, bezhalogenová</t>
  </si>
  <si>
    <t>1188820526</t>
  </si>
  <si>
    <t>741-46</t>
  </si>
  <si>
    <t>LV40x40 - elektroinstalační lišta vkládací, bezhalogenová</t>
  </si>
  <si>
    <t>1162619600</t>
  </si>
  <si>
    <t>741-47</t>
  </si>
  <si>
    <t>Parapetní kabelový žlab PVC 170/80, vč. kovové přepážky, bezhalogen (stejný typ s původním)</t>
  </si>
  <si>
    <t>-1660971407</t>
  </si>
  <si>
    <t>741-48</t>
  </si>
  <si>
    <t>Protipožární těsnicí hmota pro zdivo, beton a sádrokarton, přetíratelná, 325ml</t>
  </si>
  <si>
    <t>2146010982</t>
  </si>
  <si>
    <t>741-49</t>
  </si>
  <si>
    <t>Aplikace požárně těsnícího materiálu</t>
  </si>
  <si>
    <t>1941654656</t>
  </si>
  <si>
    <t>741-50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</si>
  <si>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 (pokud je neobsahuje stavební část TP)</t>
  </si>
  <si>
    <t>535403568</t>
  </si>
  <si>
    <t>741-51</t>
  </si>
  <si>
    <t>Ostatní montážní materiál - zahrnuje dodávku veškerého dalšího instalačního materiálu nutného k zajištění plné funkčnosti a splnění všech norem uvedených v technické zprávě a jeho řádné předání objednateli (vruty, hmoždinky, stahovací pásky, sádra apod.)</t>
  </si>
  <si>
    <t>1046515324</t>
  </si>
  <si>
    <t>741-52</t>
  </si>
  <si>
    <t>Povrchová krabice rozvodná univerzální, bezhalogenová</t>
  </si>
  <si>
    <t>2130376252</t>
  </si>
  <si>
    <t>741-53</t>
  </si>
  <si>
    <t>Úprava jímacího vedení hromosvodu, posun jímacích tyčí, přidání 2 svorek SS nerez</t>
  </si>
  <si>
    <t>-373781086</t>
  </si>
  <si>
    <t>741-54</t>
  </si>
  <si>
    <t>Jímací vodič AlMgSi tvrdý d=8mm</t>
  </si>
  <si>
    <t>120322465</t>
  </si>
  <si>
    <t>741-55</t>
  </si>
  <si>
    <t>Vypracování dokumentace skutečného stavu, tisk a kompletace 6 paré</t>
  </si>
  <si>
    <t>36221754</t>
  </si>
  <si>
    <t>741-56</t>
  </si>
  <si>
    <t>Ostatní režijní náklady (cestovné, náhrady, ubytování atd.)</t>
  </si>
  <si>
    <t>269450716</t>
  </si>
  <si>
    <t>741-57</t>
  </si>
  <si>
    <t>Výchozí revize</t>
  </si>
  <si>
    <t>1865631416</t>
  </si>
  <si>
    <t>741-58</t>
  </si>
  <si>
    <t>Vyhotovení dokumentace rozvaděčů 2RH1, 2R5, 2R5.1, 2R6 po jejich úpravách, dle ČSN EN 61439 ed.3 (výrobní štítek, charakteristiky rozhraní, návod k použití apod. – podle jednotlivých částí této normy).</t>
  </si>
  <si>
    <t>-994242405</t>
  </si>
  <si>
    <t>998741312</t>
  </si>
  <si>
    <t>Přesun hmot pro silnoproud stanovený procentní sazbou (%) z ceny vodorovná dopravní vzdálenost do 50 m ruční (bez užití mechanizace) v objektech výšky přes 6 do 12 m</t>
  </si>
  <si>
    <t>-772821224</t>
  </si>
  <si>
    <t>https://podminky.urs.cz/item/CS_URS_2024_02/998741312</t>
  </si>
  <si>
    <t>2024-079-14 - Profese - Slaboproud - EPS</t>
  </si>
  <si>
    <t>742 - Elektroinstalace - slaboproud</t>
  </si>
  <si>
    <t>742</t>
  </si>
  <si>
    <t>Elektroinstalace - slaboproud</t>
  </si>
  <si>
    <t>742210821</t>
  </si>
  <si>
    <t>Demontáž hlásiče automatického bodového</t>
  </si>
  <si>
    <t>1609394064</t>
  </si>
  <si>
    <t>742210861</t>
  </si>
  <si>
    <t>Demontáž soklu hlásiče nebo patice</t>
  </si>
  <si>
    <t>1530099087</t>
  </si>
  <si>
    <t>742210862</t>
  </si>
  <si>
    <t>Demontáž sirény nebo majáku nebo signalizace</t>
  </si>
  <si>
    <t>1261966150</t>
  </si>
  <si>
    <t>742-EPS-01</t>
  </si>
  <si>
    <t>Demontáž kabeláže</t>
  </si>
  <si>
    <t>-1969373437</t>
  </si>
  <si>
    <t>742210121</t>
  </si>
  <si>
    <t>Montáž automatického hlásiče</t>
  </si>
  <si>
    <t>-46587598</t>
  </si>
  <si>
    <t>742-EPS-mat-02</t>
  </si>
  <si>
    <t>802271 - Termodiferenciální hlásič, s rychlým polovodičovým snímačem, detekce požárů s rychle stoupající teplotou, s integrovaným rozlišením maximální hodnoty k detekci požárů s pomalými nárůsty teploty. Oddělovač vedení je integrován do hlásiče</t>
  </si>
  <si>
    <t>-489674506</t>
  </si>
  <si>
    <t>742-EPS-mat-03</t>
  </si>
  <si>
    <t>802371 - Opticko-kouřový hlásič, decentralizovaná inteligence, vlastní kontrola funkce, redundance v nouzových situacích, paměť poplachů a provozních dat, indikace poplachu, softwarové adresování a samostatná provozní indikace. Oddělovač vedení integrován do hlásiče</t>
  </si>
  <si>
    <t>-660575907</t>
  </si>
  <si>
    <t>742210131</t>
  </si>
  <si>
    <t>Montáž patice</t>
  </si>
  <si>
    <t>46905280</t>
  </si>
  <si>
    <t>742-EPS-mat-04</t>
  </si>
  <si>
    <t>805590 - Standardní patice hlásiče</t>
  </si>
  <si>
    <t>423662787</t>
  </si>
  <si>
    <t>742-EPS-mat-05</t>
  </si>
  <si>
    <t>Popisovací pole pro patice hlásičů</t>
  </si>
  <si>
    <t>-1650626137</t>
  </si>
  <si>
    <t>742210261</t>
  </si>
  <si>
    <t>Montáž sirény nebo majáku nebo signalizace</t>
  </si>
  <si>
    <t>-619671672</t>
  </si>
  <si>
    <t>742-EPS-mat-06</t>
  </si>
  <si>
    <t>781814 - Paralelní signalizace</t>
  </si>
  <si>
    <t>1083805074</t>
  </si>
  <si>
    <t>742-EPS-mat-07</t>
  </si>
  <si>
    <t>Láhev zkušebního plynu</t>
  </si>
  <si>
    <t>-174742264</t>
  </si>
  <si>
    <t>742210251</t>
  </si>
  <si>
    <t>Připojení kontaktu ovládaného nebo monitorovaného</t>
  </si>
  <si>
    <t>-1508868056</t>
  </si>
  <si>
    <t>742121001</t>
  </si>
  <si>
    <t>Montáž sdělovacího kabelu do 15 žil</t>
  </si>
  <si>
    <t>-1418505741</t>
  </si>
  <si>
    <t>742-EPS-mat-08</t>
  </si>
  <si>
    <t>JXFE-R 1x2x0,8 - stíněný kabel bezhalogenový dle ČSN 50267 a splňující vyhlášku č. 23/2008 Sb. (B2 ca s1d1)</t>
  </si>
  <si>
    <t>-2120462618</t>
  </si>
  <si>
    <t>742-EPS-mat-09</t>
  </si>
  <si>
    <t>JXFE-V 1x2x0,8 - stíněný kabel 1x2x0,8 P30-R, ohniodolný dle ČSN IEC60331, bezhalogenový dle ČSN 50267 a splňující vyhlášku č. 23/2008 Sb. (B2 ca s1d1) - sirény</t>
  </si>
  <si>
    <t>1167451983</t>
  </si>
  <si>
    <t>742110011</t>
  </si>
  <si>
    <t>Montáž trubek pro slaboproud plastových tuhých pro vnitřní rozvody uložených volně na příchytky</t>
  </si>
  <si>
    <t>865576345</t>
  </si>
  <si>
    <t>742-EPS-mat-10</t>
  </si>
  <si>
    <t>Elektroinstalační tuhá trubka 25mm, samozhášivá, nízká mechanická odolnost, vč. příchytek a tvarovek</t>
  </si>
  <si>
    <t>-2029119639</t>
  </si>
  <si>
    <t>742111001</t>
  </si>
  <si>
    <t>Montáž příchytek pro kabely vč. šroubu a hmoždinky</t>
  </si>
  <si>
    <t>1481005903</t>
  </si>
  <si>
    <t>742-EPS-mat-11</t>
  </si>
  <si>
    <t>Příchytka jednostranná pro kabely průměru 8mm, kovová, bez funkčnosti při požáru, vč. hmoždinky</t>
  </si>
  <si>
    <t>-1077461141</t>
  </si>
  <si>
    <t>742111001.1</t>
  </si>
  <si>
    <t>Montáž příchytky pro kabely samostatné ohniodolné pro slaboproud</t>
  </si>
  <si>
    <t>1335933332</t>
  </si>
  <si>
    <t>742-EPS-mat-12</t>
  </si>
  <si>
    <t>Úchytka pro jednotlivý kabel průměru 8mm, P30-R (JXFE-V 1x2x0,8)</t>
  </si>
  <si>
    <t>172488213</t>
  </si>
  <si>
    <t>742-EPS-mat-13</t>
  </si>
  <si>
    <t>Šroub 7,5x52, pro přímou instalaci do betonu, určeno pro požárně odolné trasy, vyhovuje předpisu ZP-27/2008</t>
  </si>
  <si>
    <t>-525337798</t>
  </si>
  <si>
    <t>742-EPS-mat-14</t>
  </si>
  <si>
    <t>1784671335</t>
  </si>
  <si>
    <t>742-EPS-mat-15</t>
  </si>
  <si>
    <t>Protipožární pěna pro zdivo, beton a sádrokarton, přetíratelný, 325ml</t>
  </si>
  <si>
    <t>-718199912</t>
  </si>
  <si>
    <t>742-02</t>
  </si>
  <si>
    <t>Programování ústředny EPS</t>
  </si>
  <si>
    <t>-1075320316</t>
  </si>
  <si>
    <t>742-03</t>
  </si>
  <si>
    <t>Výchozí revize EPS</t>
  </si>
  <si>
    <t>-52595943</t>
  </si>
  <si>
    <t>742210503</t>
  </si>
  <si>
    <t>Koordinační funkční zkoušky EPS</t>
  </si>
  <si>
    <t>-1626050141</t>
  </si>
  <si>
    <t>742-EPS-mat-16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</si>
  <si>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</si>
  <si>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452899394</t>
  </si>
  <si>
    <t>742-04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</si>
  <si>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</si>
  <si>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2019719179</t>
  </si>
  <si>
    <t>742-05</t>
  </si>
  <si>
    <t>1138871969</t>
  </si>
  <si>
    <t>742-06</t>
  </si>
  <si>
    <t>608020691</t>
  </si>
  <si>
    <t>998742312</t>
  </si>
  <si>
    <t>Přesun hmot pro slaboproud stanovený procentní sazbou (%) z ceny vodorovná dopravní vzdálenost do 50 m ruční (bez užití mechanizace) v objektech výšky přes 6 do 12 m</t>
  </si>
  <si>
    <t>894639977</t>
  </si>
  <si>
    <t>https://podminky.urs.cz/item/CS_URS_2024_02/998742312</t>
  </si>
  <si>
    <t>2024-079-15 - Profese - Slaboproud - SKS- strukturovaná kabeláž</t>
  </si>
  <si>
    <t>742-SK - Strukturovaná kabeláž</t>
  </si>
  <si>
    <t>742-SK</t>
  </si>
  <si>
    <t>Strukturovaná kabeláž</t>
  </si>
  <si>
    <t>742-SK-01</t>
  </si>
  <si>
    <t>Demontáž zásuvky 2xRJ45 ze stávajícícho stolu</t>
  </si>
  <si>
    <t>-1809523804</t>
  </si>
  <si>
    <t>742-SK-02</t>
  </si>
  <si>
    <t>Montáž zásuvky 2xRJ45 na nový laboratorní stůl</t>
  </si>
  <si>
    <t>-2016905596</t>
  </si>
  <si>
    <t>742-SK-03</t>
  </si>
  <si>
    <t>Montáž vyvazovacího panelu 1U do 19" rozvaděče</t>
  </si>
  <si>
    <t>-678068759</t>
  </si>
  <si>
    <t>742-SK-04</t>
  </si>
  <si>
    <t>19" vyvazovací panel 1U - jednostranný, plastová oka 40 x 80mm</t>
  </si>
  <si>
    <t>1184777983</t>
  </si>
  <si>
    <t>742-SK-05</t>
  </si>
  <si>
    <t>Montáž patch panelu 24 portů neosazeného</t>
  </si>
  <si>
    <t>412417728</t>
  </si>
  <si>
    <t>742-SK-06</t>
  </si>
  <si>
    <t>Patch panel 24xRJ45, neosazený, celokovový, černý</t>
  </si>
  <si>
    <t>231122481</t>
  </si>
  <si>
    <t>742-SK-07</t>
  </si>
  <si>
    <t>Montáž keystone modulu, zapojení vodičů</t>
  </si>
  <si>
    <t>-1288650749</t>
  </si>
  <si>
    <t>742-SK-08</t>
  </si>
  <si>
    <t>Keystone modul RJ45, CAT.6A, STP, černý</t>
  </si>
  <si>
    <t>-1273558891</t>
  </si>
  <si>
    <t>742-SK-09</t>
  </si>
  <si>
    <t>Propojovací kabel RJ45/RJ45, CAT.6A, STP, délka 3m</t>
  </si>
  <si>
    <t>-471608481</t>
  </si>
  <si>
    <t>742-SK-10</t>
  </si>
  <si>
    <t>Propojovací kabel RJ45/RJ45, CAT.6A, STP, délka 0,3m</t>
  </si>
  <si>
    <t>-1360989031</t>
  </si>
  <si>
    <t>742-SK-11</t>
  </si>
  <si>
    <t>Montáž datové zásuvky 1 až 6 pozic</t>
  </si>
  <si>
    <t>-795441364</t>
  </si>
  <si>
    <t>742-SK-12</t>
  </si>
  <si>
    <t>Zásuvka 2xRJ45 - rámeček, krytka, maska pro 2 moduly RJ45</t>
  </si>
  <si>
    <t>1181005865</t>
  </si>
  <si>
    <t>742-SK-13</t>
  </si>
  <si>
    <t>Zásuvka 1xRJ45 - rámeček, krytka, maska pro 1 modul RJ45</t>
  </si>
  <si>
    <t>1339315260</t>
  </si>
  <si>
    <t>742-SK-14</t>
  </si>
  <si>
    <t>Montáž keystone modulu CAT.6A</t>
  </si>
  <si>
    <t>2047372508</t>
  </si>
  <si>
    <t>742-SK-15</t>
  </si>
  <si>
    <t>Keystone modul RJ45, CAT.6A, UTP, černý</t>
  </si>
  <si>
    <t>-314625662</t>
  </si>
  <si>
    <t>742-SK-16</t>
  </si>
  <si>
    <t>Montáž HDMI zásuvky</t>
  </si>
  <si>
    <t>1806259685</t>
  </si>
  <si>
    <t>742-SK-17</t>
  </si>
  <si>
    <t>HDMI zásuvka do zdi, propojovací kabel 10cm</t>
  </si>
  <si>
    <t>1840594608</t>
  </si>
  <si>
    <t>742-SK-18</t>
  </si>
  <si>
    <t>Montáž HDMI kabelu 1m</t>
  </si>
  <si>
    <t>-659301580</t>
  </si>
  <si>
    <t>742-SK-19</t>
  </si>
  <si>
    <t>HDMI kabel, min. přenosová rychlost 18 Gb/s, 24karátové zlato, několikanásobné stínění, High Speed, ethernet kanál a zpětný audio kanál ARC, kabel 1 m</t>
  </si>
  <si>
    <t>-778056054</t>
  </si>
  <si>
    <t>742-SK-20</t>
  </si>
  <si>
    <t>Montáž krabic pro slaboproud zapuštěných plastových odbočných kruhových s víčkem</t>
  </si>
  <si>
    <t>-548605615</t>
  </si>
  <si>
    <t>742-SK-21</t>
  </si>
  <si>
    <t>KU68 - krabice rozvodná univerzální</t>
  </si>
  <si>
    <t>992323348</t>
  </si>
  <si>
    <t>742-SK-22</t>
  </si>
  <si>
    <t>-305216846</t>
  </si>
  <si>
    <t>742-SK-23</t>
  </si>
  <si>
    <t>U/UTP 4x2x0,5 CAT.6A, kabel komunikační LSZH</t>
  </si>
  <si>
    <t>-884527252</t>
  </si>
  <si>
    <t>742-SK-24</t>
  </si>
  <si>
    <t>Montáž svazkového držáku 33x60</t>
  </si>
  <si>
    <t>1585386932</t>
  </si>
  <si>
    <t>742-SK-25</t>
  </si>
  <si>
    <t>Svazkový držák Grip 33x60mm, kovový</t>
  </si>
  <si>
    <t>-190916919</t>
  </si>
  <si>
    <t>742-SK-26</t>
  </si>
  <si>
    <t>Montáž svazkového držáku 47x85</t>
  </si>
  <si>
    <t>406940854</t>
  </si>
  <si>
    <t>742-SK-27</t>
  </si>
  <si>
    <t>Svazkový držák Grip 47x85mm, kovový</t>
  </si>
  <si>
    <t>-1986002990</t>
  </si>
  <si>
    <t>742-SK-28</t>
  </si>
  <si>
    <t>Montáž trubek pro slaboproud plastových ohebných uložených pod omítku</t>
  </si>
  <si>
    <t>671669610</t>
  </si>
  <si>
    <t>742-SK-29</t>
  </si>
  <si>
    <t>Elektroinstalační ohebná trubka 25mm, samozhášivá, nízká mechanická odolnost</t>
  </si>
  <si>
    <t>1794325107</t>
  </si>
  <si>
    <t>742-SK-30</t>
  </si>
  <si>
    <t>Elektroinstalační ohebná trubka 29mm, samozhášivá, nízká mechanická odolnost</t>
  </si>
  <si>
    <t>-643853673</t>
  </si>
  <si>
    <t>742-SK-31</t>
  </si>
  <si>
    <t>Montáž protahovacího drátu</t>
  </si>
  <si>
    <t>-881672941</t>
  </si>
  <si>
    <t>742-SK-32</t>
  </si>
  <si>
    <t>AY2,5 - protahovací drát</t>
  </si>
  <si>
    <t>2134895972</t>
  </si>
  <si>
    <t>742-SK-33</t>
  </si>
  <si>
    <t>-1807551336</t>
  </si>
  <si>
    <t>742-SK-34</t>
  </si>
  <si>
    <t>-25288804</t>
  </si>
  <si>
    <t>742-SK-35</t>
  </si>
  <si>
    <t>Popis portu zásuvky</t>
  </si>
  <si>
    <t>176041124</t>
  </si>
  <si>
    <t>742-SK-36</t>
  </si>
  <si>
    <t>Popis portu patchpanelu</t>
  </si>
  <si>
    <t>887919947</t>
  </si>
  <si>
    <t>742-SK-37</t>
  </si>
  <si>
    <t>Měření metalického segmentu s vyhotovením protokolu</t>
  </si>
  <si>
    <t>-286648155</t>
  </si>
  <si>
    <t>742-SK-38</t>
  </si>
  <si>
    <t>877242373</t>
  </si>
  <si>
    <t>742-SK-39</t>
  </si>
  <si>
    <t>Stavební přípomoci - Cena zahrnuje komplexní náklady na tyto drobné stavení činnosti včetně materiálu. Jedná se o veškeré průrazy a jejich utěsnění po montáži, sekání drážek a jiné drobné stavební činnosti nutné pro instalaci systému a jeho vedení</t>
  </si>
  <si>
    <t>939521770</t>
  </si>
  <si>
    <t>742-SK-40</t>
  </si>
  <si>
    <t>-1334633644</t>
  </si>
  <si>
    <t>742-SK-41</t>
  </si>
  <si>
    <t>-723244720</t>
  </si>
  <si>
    <t>-1670029565</t>
  </si>
  <si>
    <t>2024-079-16 - Profese - Slaboproud - EZS a tísňový systém, EKV</t>
  </si>
  <si>
    <t>742-PZTS - Poplachový zabezpečovací a tísňový systém PZTS</t>
  </si>
  <si>
    <t>742-EKV - Systém kontroly vstupu EKV</t>
  </si>
  <si>
    <t>742-PZTS</t>
  </si>
  <si>
    <t>Poplachový zabezpečovací a tísňový systém PZTS</t>
  </si>
  <si>
    <t>742222832</t>
  </si>
  <si>
    <t>Demontáž detektoru na stěnu nebo na strop</t>
  </si>
  <si>
    <t>1535002529</t>
  </si>
  <si>
    <t>742220232</t>
  </si>
  <si>
    <t>Montáž detektoru na stěnu nebo na strop</t>
  </si>
  <si>
    <t>-739896132</t>
  </si>
  <si>
    <t>-1099589468</t>
  </si>
  <si>
    <t>742-PZTS-mat-01</t>
  </si>
  <si>
    <t>PraflaCom 3x2x0,5 - kabel sdělovací</t>
  </si>
  <si>
    <t>1585367977</t>
  </si>
  <si>
    <t>742-PZTS-mont-02</t>
  </si>
  <si>
    <t>2082879664</t>
  </si>
  <si>
    <t>742-PZTS-mat-02</t>
  </si>
  <si>
    <t>43059096</t>
  </si>
  <si>
    <t>742110002</t>
  </si>
  <si>
    <t>-796838729</t>
  </si>
  <si>
    <t>742-PZTS-mat-03</t>
  </si>
  <si>
    <t>-1249178242</t>
  </si>
  <si>
    <t>742-PZTS-mont-02.1</t>
  </si>
  <si>
    <t>-1652433869</t>
  </si>
  <si>
    <t>742-PZTS-mat-04</t>
  </si>
  <si>
    <t>156102553</t>
  </si>
  <si>
    <t>742-PZTS-mont-03</t>
  </si>
  <si>
    <t>1515480835</t>
  </si>
  <si>
    <t>742-PZTS-mat-05</t>
  </si>
  <si>
    <t>-2012233664</t>
  </si>
  <si>
    <t>742-PZTS-mat-06</t>
  </si>
  <si>
    <t>133339276</t>
  </si>
  <si>
    <t>742-PZTS-mont-04</t>
  </si>
  <si>
    <t>-1579706842</t>
  </si>
  <si>
    <t>742-PZTS-mont-05</t>
  </si>
  <si>
    <t>1924630612</t>
  </si>
  <si>
    <t>742-PZTS-mont-06</t>
  </si>
  <si>
    <t>-129115337</t>
  </si>
  <si>
    <t>-222487402</t>
  </si>
  <si>
    <t>742-EKV</t>
  </si>
  <si>
    <t>Systém kontroly vstupu EKV</t>
  </si>
  <si>
    <t>742-EKV-mont-01</t>
  </si>
  <si>
    <t>Demontáž čtečky</t>
  </si>
  <si>
    <t>-719431012</t>
  </si>
  <si>
    <t>742-EKV-mont-02</t>
  </si>
  <si>
    <t>Odpojení el. zámku</t>
  </si>
  <si>
    <t>-936381104</t>
  </si>
  <si>
    <t>742240001</t>
  </si>
  <si>
    <t>Montáž čtečky karet k elektronické kontrole vstupu</t>
  </si>
  <si>
    <t>-1695325801</t>
  </si>
  <si>
    <t>742-EKV-mont-03</t>
  </si>
  <si>
    <t>Zapojení zámku do EKV</t>
  </si>
  <si>
    <t>1015446979</t>
  </si>
  <si>
    <t>742-EKV-mont-04</t>
  </si>
  <si>
    <t>Montáž zámků provede dodavatel dveří</t>
  </si>
  <si>
    <t>-97232731</t>
  </si>
  <si>
    <t>742-EKV-mat-01</t>
  </si>
  <si>
    <t>Elektrický otvírač 12V/230mA stav.střelka,moment.kolík</t>
  </si>
  <si>
    <t>839895250</t>
  </si>
  <si>
    <t>742-EKV-mat-02</t>
  </si>
  <si>
    <t>Zenerova dioda k elektrickému zámku</t>
  </si>
  <si>
    <t>-2102490796</t>
  </si>
  <si>
    <t>20993988</t>
  </si>
  <si>
    <t>742-EKV-mat-03</t>
  </si>
  <si>
    <t>CABS10 (5x2x0,5) - kabel sdělovací</t>
  </si>
  <si>
    <t>-1521898222</t>
  </si>
  <si>
    <t>742-EKV-mat-04</t>
  </si>
  <si>
    <t>CABS6 (4x0,5+2x0,8) - kabel sdělovací</t>
  </si>
  <si>
    <t>-480036620</t>
  </si>
  <si>
    <t>-1266111783</t>
  </si>
  <si>
    <t>742-EKV-mat-05</t>
  </si>
  <si>
    <t>1068328383</t>
  </si>
  <si>
    <t>742-EKV-mont-05</t>
  </si>
  <si>
    <t>1879840397</t>
  </si>
  <si>
    <t>742-EKV-mat-06</t>
  </si>
  <si>
    <t>-988900271</t>
  </si>
  <si>
    <t>742-EKV-mat-07</t>
  </si>
  <si>
    <t>-87335731</t>
  </si>
  <si>
    <t>742-EKV-mont-06</t>
  </si>
  <si>
    <t>-551567192</t>
  </si>
  <si>
    <t>742-EKV-mont-07</t>
  </si>
  <si>
    <t>-992200836</t>
  </si>
  <si>
    <t>742-EKV-mont-08</t>
  </si>
  <si>
    <t>-147226732</t>
  </si>
  <si>
    <t>-219265234</t>
  </si>
  <si>
    <t>2024-079-17 - Profese - Slaboproud - MaR</t>
  </si>
  <si>
    <t>742-MaR - MaR měření a regulace</t>
  </si>
  <si>
    <t xml:space="preserve">    742-MaR-01 - 1. Periferie MR21</t>
  </si>
  <si>
    <t xml:space="preserve">    742-MaR-02 - 2. Rozvaděč MR21</t>
  </si>
  <si>
    <t xml:space="preserve">    742-MaR-03 - 3. IRC</t>
  </si>
  <si>
    <t xml:space="preserve">    742-MaR-04 - 4. Topologie, centrála MR21</t>
  </si>
  <si>
    <t xml:space="preserve">    742-MaR-05 - 5. Kabeláž, kabelové trasy MR21</t>
  </si>
  <si>
    <t xml:space="preserve">    742-MaR-06 - 6. Ostatní náklady MR21</t>
  </si>
  <si>
    <t>742-MaR</t>
  </si>
  <si>
    <t>MaR měření a regulace</t>
  </si>
  <si>
    <t>742-MaR-01</t>
  </si>
  <si>
    <t>1. Periferie MR21</t>
  </si>
  <si>
    <t>742-MaR-01-mat-01</t>
  </si>
  <si>
    <t>Rámeček pro elektroinstalační přístroje jednoduchý, bílá, položka obsahuje dodávku a montáž prvku</t>
  </si>
  <si>
    <t>-1365256244</t>
  </si>
  <si>
    <t>742-MaR-01-mat-02</t>
  </si>
  <si>
    <t>Svorkovnice s krytem pro pohyblivý přívod, bílá, položka obsahuje dodávku a montáž prvku</t>
  </si>
  <si>
    <t>418352990</t>
  </si>
  <si>
    <t>742-MaR-01-mat-03</t>
  </si>
  <si>
    <t>Klapkový pohon 24VAC, toč. 0..10V, 5Nm, 150s, položka obsahuje dodávku a montáž prvku</t>
  </si>
  <si>
    <t>-1012130172</t>
  </si>
  <si>
    <t>742-MaR-01-mat-04</t>
  </si>
  <si>
    <t>Instal.krabice přístrojová, povrch.montáž, PVC, bílá, položka obsahuje dodávku a montáž prvku</t>
  </si>
  <si>
    <t>1774791256</t>
  </si>
  <si>
    <t>742-MaR-01-mat-05</t>
  </si>
  <si>
    <t>Magnetický kontakt, 1P, povrchový, 26mm, IP65, kabel pr. 3,4mm, 3 vodič, 3m, položka obsahuje dodávku a montáž prvku</t>
  </si>
  <si>
    <t>-1236218548</t>
  </si>
  <si>
    <t>742-MaR-01-mat-06</t>
  </si>
  <si>
    <t>Ponorné teplotní čidlo Ni1000 - s jímkou 100mm, -30…+130°C, položka obsahuje dodávku a montáž prvku</t>
  </si>
  <si>
    <t>1233310733</t>
  </si>
  <si>
    <t>742-MaR-01-mat-07</t>
  </si>
  <si>
    <t>Čidlo tlaku pro kapaliny a plyny 0 - 600kPa, 0-10V, 24VAC, položka obsahuje dodávku a montáž prvku</t>
  </si>
  <si>
    <t>-767815109</t>
  </si>
  <si>
    <t>742-MaR-01-mat-08</t>
  </si>
  <si>
    <t>Ovladač k IRC-TRA, LCD, teplota, rH, CO2, 2x4tlačítka, KNX, položka obsahuje dodávku a montáž prvku</t>
  </si>
  <si>
    <t>-428404018</t>
  </si>
  <si>
    <t>742-MaR-01-mat-09</t>
  </si>
  <si>
    <t>Elektrotermický pohon 24VAC/DC, 2b., 1.2W, 270s, 4.5mm, NC, kabel 1m, položka obsahuje dodávku a montáž prvku</t>
  </si>
  <si>
    <t>-1337537693</t>
  </si>
  <si>
    <t>742-MaR-01-mont-01</t>
  </si>
  <si>
    <t>1839915376</t>
  </si>
  <si>
    <t>742-MaR-01-mont-02</t>
  </si>
  <si>
    <t>-541481755</t>
  </si>
  <si>
    <t>742-MaR-01-mont-03</t>
  </si>
  <si>
    <t>1012963093</t>
  </si>
  <si>
    <t>742-MaR-01-mont-04</t>
  </si>
  <si>
    <t>1221737488</t>
  </si>
  <si>
    <t>742-MaR-01-mont-05</t>
  </si>
  <si>
    <t>-1867502207</t>
  </si>
  <si>
    <t>742-MaR-01-mont-06</t>
  </si>
  <si>
    <t>-854145856</t>
  </si>
  <si>
    <t>742-MaR-01-mont-07</t>
  </si>
  <si>
    <t>-721003264</t>
  </si>
  <si>
    <t>742-MaR-01-mont-08</t>
  </si>
  <si>
    <t>-17980613</t>
  </si>
  <si>
    <t>742-MaR-01-mont-09</t>
  </si>
  <si>
    <t>-67119803</t>
  </si>
  <si>
    <t>742-MaR-02</t>
  </si>
  <si>
    <t>2. Rozvaděč MR21</t>
  </si>
  <si>
    <t>742-MaR-02-01</t>
  </si>
  <si>
    <t>Nástěnná skříň, oceloplechová, IP66, 600x1000x250, s deskou, RAL7035, položka obsahuje dodávku prvku, montáž a zapojení viz položka "ostaní náklady/výroba rozvaděče"</t>
  </si>
  <si>
    <t>1570262204</t>
  </si>
  <si>
    <t>742-MaR-02-02</t>
  </si>
  <si>
    <t>Svodič bleskových proudů a přepětí (st.1+2+3),6VDC, položka obsahuje dodávku prvku, montáž a zapojení viz položka "ostaní náklady/výroba rozvaděče"</t>
  </si>
  <si>
    <t>-1703448577</t>
  </si>
  <si>
    <t>742-MaR-02-03</t>
  </si>
  <si>
    <t>Jistič C10/1,10kA, položka obsahuje dodávku prvku, montáž a zapojení viz položka "ostaní náklady/výroba rozvaděče"</t>
  </si>
  <si>
    <t>-1943760853</t>
  </si>
  <si>
    <t>742-MaR-02-04</t>
  </si>
  <si>
    <t>Jistič C16/1, 10kA, položka obsahuje dodávku prvku, montáž a zapojení viz položka "ostaní náklady/výroba rozvaděče"</t>
  </si>
  <si>
    <t>-431899659</t>
  </si>
  <si>
    <t>742-MaR-02-05</t>
  </si>
  <si>
    <t>Jistič B6/1,10kA, položka obsahuje dodávku prvku, montáž a zapojení viz položka "ostaní náklady/výroba rozvaděče"</t>
  </si>
  <si>
    <t>-1293477825</t>
  </si>
  <si>
    <t>742-MaR-02-06</t>
  </si>
  <si>
    <t>Pomocný kontakt k jističi, 1Z+1R, položka obsahuje dodávku prvku, montáž a zapojení viz položka "ostaní náklady/výroba rozvaděče"</t>
  </si>
  <si>
    <t>-1846367304</t>
  </si>
  <si>
    <t>742-MaR-02-07</t>
  </si>
  <si>
    <t>Vypínací cívka B-FA/230V, položka obsahuje dodávku prvku, montáž a zapojení viz položka "ostaní náklady/výroba rozvaděče"</t>
  </si>
  <si>
    <t>1720481997</t>
  </si>
  <si>
    <t>742-MaR-02-08</t>
  </si>
  <si>
    <t>Jistič s proudovým chráničem 30mA, 10A/B, 1+N, 10kA, nezpožď. typ A, položka obsahuje dodávku prvku, montáž a zapojení viz položka "ostaní náklady/výroba rozvaděče"</t>
  </si>
  <si>
    <t>-984465018</t>
  </si>
  <si>
    <t>742-MaR-02-09</t>
  </si>
  <si>
    <t>Zásuvka 230V,16A,DIN, položka obsahuje dodávku prvku, montáž a zapojení viz položka "ostaní náklady/výroba rozvaděče"</t>
  </si>
  <si>
    <t>-1963128050</t>
  </si>
  <si>
    <t>742-MaR-02-10</t>
  </si>
  <si>
    <t>Přepěťová ochrana s VF filtrem,230V,16A, signalizace, položka obsahuje dodávku prvku, montáž a zapojení viz položka "ostaní náklady/výroba rozvaděče"</t>
  </si>
  <si>
    <t>1212080192</t>
  </si>
  <si>
    <t>742-MaR-02-11</t>
  </si>
  <si>
    <t>Signálka LED, otvor 22mm, 230V rudá, položka obsahuje dodávku prvku, montáž a zapojení viz položka "ostaní náklady/výroba rozvaděče"</t>
  </si>
  <si>
    <t>-2001982015</t>
  </si>
  <si>
    <t>742-MaR-02-12</t>
  </si>
  <si>
    <t>Signálka LED, otvor 22mm, 230V bílá, položka obsahuje dodávku prvku, montáž a zapojení viz položka "ostaní náklady/výroba rozvaděče"</t>
  </si>
  <si>
    <t>903895715</t>
  </si>
  <si>
    <t>742-MaR-02-13</t>
  </si>
  <si>
    <t>Signálka LED, otvor 22mm, 230V žlutá, položka obsahuje dodávku prvku, montáž a zapojení viz položka "ostaní náklady/výroba rozvaděče"</t>
  </si>
  <si>
    <t>-1900047979</t>
  </si>
  <si>
    <t>742-MaR-02-14</t>
  </si>
  <si>
    <t>Příchytka pro 2 nulové lišty 16mm², DIN, položka obsahuje dodávku prvku, montáž a zapojení viz položka "ostaní náklady/výroba rozvaděče"</t>
  </si>
  <si>
    <t>222820073</t>
  </si>
  <si>
    <t>742-MaR-02-15</t>
  </si>
  <si>
    <t>Nulová lišta 16mm², 63A, 1m, položka obsahuje dodávku prvku, montáž a zapojení viz položka "ostaní náklady/výroba rozvaděče"</t>
  </si>
  <si>
    <t>1875124286</t>
  </si>
  <si>
    <t>742-MaR-02-16</t>
  </si>
  <si>
    <t>Řadová svorka do 4mm2 šedá, šroubová, položka obsahuje dodávku prvku, montáž a zapojení viz položka "ostaní náklady/výroba rozvaděče"</t>
  </si>
  <si>
    <t>845105075</t>
  </si>
  <si>
    <t>742-MaR-02-17</t>
  </si>
  <si>
    <t>Poj.odpojovač 1P do 32A vč.pojistky, 100kA, položka obsahuje dodávku prvku, montáž a zapojení viz položka "ostaní náklady/výroba rozvaděče"</t>
  </si>
  <si>
    <t>-579562616</t>
  </si>
  <si>
    <t>742-MaR-02-18</t>
  </si>
  <si>
    <t>Svítidlo do rozvaděče s vypínačem, LED, 10W, 230V, vč.příslušenství, položka obsahuje dodávku prvku, montáž a zapojení viz položka "ostaní náklady/výroba rozvaděče"</t>
  </si>
  <si>
    <t>-936081234</t>
  </si>
  <si>
    <t>742-MaR-02-19</t>
  </si>
  <si>
    <t>Kabelový kanál 80x60 (šxv) do rozvaděče, RAL7030, délka 2m, položka obsahuje dodávku prvku, montáž a zapojení viz položka "ostaní náklady/výroba rozvaděče"</t>
  </si>
  <si>
    <t>-2106551646</t>
  </si>
  <si>
    <t>742-MaR-02-20</t>
  </si>
  <si>
    <t>Kabelový kanál 60x60 (šxv) do rozvaděče, RAL7030, délka 2m, položka obsahuje dodávku prvku, montáž a zapojení viz položka "ostaní náklady/výroba rozvaděče"</t>
  </si>
  <si>
    <t>-1524705137</t>
  </si>
  <si>
    <t>742-MaR-02-21</t>
  </si>
  <si>
    <t>Trafo 230V/24V 200VA, bezpečnostní ČSN EN 61558, položka obsahuje dodávku prvku, montáž a zapojení viz položka "ostaní náklady/výroba rozvaděče"</t>
  </si>
  <si>
    <t>-1253842169</t>
  </si>
  <si>
    <t>742-MaR-02-22</t>
  </si>
  <si>
    <t>Řídící podstanice PLC modulární,200 I/O,BACnet/IP,KNX PL-Link,Modbus RTU 2ch, položka obsahuje dodávku prvku, montáž a zapojení viz položka "ostaní náklady/výroba rozvaděče"</t>
  </si>
  <si>
    <t>590525061</t>
  </si>
  <si>
    <t>742-MaR-02-23</t>
  </si>
  <si>
    <t>Ovládací panel s LCD displejem-Ethernet, položka obsahuje dodávku prvku, montáž a zapojení viz položka "ostaní náklady/výroba rozvaděče"</t>
  </si>
  <si>
    <t>-333876516</t>
  </si>
  <si>
    <t>742-MaR-02-24</t>
  </si>
  <si>
    <t>Rázová oddělovací tlumivka 16A, položka obsahuje dodávku prvku, montáž a zapojení viz položka "ostaní náklady/výroba rozvaděče"</t>
  </si>
  <si>
    <t>227674160</t>
  </si>
  <si>
    <t>742-MaR-02-25</t>
  </si>
  <si>
    <t>Svodič přepětí, 2 pól, typ2, 230V, vyjímatelný modul, signalizace, položka obsahuje dodávku prvku, montáž a zapojení viz položka "ostaní náklady/výroba rozvaděče"</t>
  </si>
  <si>
    <t>-99994813</t>
  </si>
  <si>
    <t>742-MaR-02-26</t>
  </si>
  <si>
    <t>Adresovací kolíčky 1-12, + 2 resetovací, položka obsahuje dodávku prvku, montáž a zapojení viz položka "ostaní náklady/výroba rozvaděče"</t>
  </si>
  <si>
    <t>-1688935892</t>
  </si>
  <si>
    <t>742-MaR-02-27</t>
  </si>
  <si>
    <t>Popisné štítky, A4,100ks, položka obsahuje dodávku prvku, montáž a zapojení viz položka "ostaní náklady/výroba rozvaděče"</t>
  </si>
  <si>
    <t>1214600624</t>
  </si>
  <si>
    <t>742-MaR-02-28</t>
  </si>
  <si>
    <t>Modul digitálních vstupů, 16 I/O, položka obsahuje dodávku prvku, montáž a zapojení viz položka "ostaní náklady/výroba rozvaděče"</t>
  </si>
  <si>
    <t>1340567459</t>
  </si>
  <si>
    <t>742-MaR-02-29</t>
  </si>
  <si>
    <t>Modul triakových výstupů, 8 I/O, položka obsahuje dodávku prvku, montáž a zapojení viz položka "ostaní náklady/výroba rozvaděče"</t>
  </si>
  <si>
    <t>-79799444</t>
  </si>
  <si>
    <t>742-MaR-02-30</t>
  </si>
  <si>
    <t>Modul univerzálních vstupů, výstupů, 8 I/O, 0-10V, položka obsahuje dodávku prvku, montáž a zapojení viz položka "ostaní náklady/výroba rozvaděče"</t>
  </si>
  <si>
    <t>2072264077</t>
  </si>
  <si>
    <t>742-MaR-02-31</t>
  </si>
  <si>
    <t>Napájecí modul 1.2 A, pojistka 10A, položka obsahuje dodávku prvku, montáž a zapojení viz položka "ostaní náklady/výroba rozvaděče"</t>
  </si>
  <si>
    <t>1494819970</t>
  </si>
  <si>
    <t>742-MaR-02-32</t>
  </si>
  <si>
    <t>Ovladač stiskací s návratem, Ø22, modrá, položka obsahuje dodávku prvku, montáž a zapojení viz položka "ostaní náklady/výroba rozvaděče"</t>
  </si>
  <si>
    <t>539598872</t>
  </si>
  <si>
    <t>742-MaR-02-33</t>
  </si>
  <si>
    <t>Hřibové tlačítko s mžikovou funkcí, rudá, Ø40, Ø22, 1 NO + 1 NC, položka obsahuje dodávku prvku, montáž a zapojení viz položka "ostaní náklady/výroba rozvaděče"</t>
  </si>
  <si>
    <t>1011503637</t>
  </si>
  <si>
    <t>742-MaR-02-34</t>
  </si>
  <si>
    <t>Pom.relé 24VAC, 8A, 2P, 4kV, vč.patice pro relé XT_2kont., položka obsahuje dodávku prvku, montáž a zapojení viz položka "ostaní náklady/výroba rozvaděče"</t>
  </si>
  <si>
    <t>-421007368</t>
  </si>
  <si>
    <t>742-MaR-03</t>
  </si>
  <si>
    <t>3. IRC</t>
  </si>
  <si>
    <t>742-MaR-03-01</t>
  </si>
  <si>
    <t>Kompaktní podstanice TRA, 1DI, 2UI, 3relé, 3AO, KNX, BACnet/IP, položka obsahuje dodávku prvku, montáž a zapojení viz položka "ostaní náklady/výroba IRC boxu"</t>
  </si>
  <si>
    <t>-975386695</t>
  </si>
  <si>
    <t>742-MaR-03-02</t>
  </si>
  <si>
    <t>Napájecí spínaný zdroj na DIN, 230VAC/24VDC, 20W, 1A, položka obsahuje dodávku prvku, montáž a zapojení viz položka "ostaní náklady/výroba IRC boxu"</t>
  </si>
  <si>
    <t>145459067</t>
  </si>
  <si>
    <t>742-MaR-03-03</t>
  </si>
  <si>
    <t>Ovladač k IRC-TRA, LCD, teplota, 2x4tlačítka, KNX, položka obsahuje dodávku prvku, montáž a zapojení viz položka "ostaní náklady/výroba IRC boxu"</t>
  </si>
  <si>
    <t>304316297</t>
  </si>
  <si>
    <t>742-MaR-03-04</t>
  </si>
  <si>
    <t>Nástěnná krabice, plast, plné víko, IP55, 240×190×90, vývodky, položka obsahuje dodávku prvku, montáž a zapojení viz položka "ostaní náklady/výroba IRC boxu"</t>
  </si>
  <si>
    <t>-1442038774</t>
  </si>
  <si>
    <t>742-MaR-03-05</t>
  </si>
  <si>
    <t>Elektrotermický pohon 24VAC/DC, 0-10V, 1.2W, 270s, 4.5mm, NC, kabel 1m, položka obsahuje dodávku prvku, montáž a zapojení viz položka "ostaní náklady/výroba IRC boxu"</t>
  </si>
  <si>
    <t>1302388316</t>
  </si>
  <si>
    <t>742-MaR-03-06</t>
  </si>
  <si>
    <t>-2106851292</t>
  </si>
  <si>
    <t>742-MaR-04</t>
  </si>
  <si>
    <t>4. Topologie, centrála MR21</t>
  </si>
  <si>
    <t>742-MaR-04-01</t>
  </si>
  <si>
    <t>100 datových bodů pro DESIGO CC (BACnet)</t>
  </si>
  <si>
    <t>2099522573</t>
  </si>
  <si>
    <t>742-MaR-05</t>
  </si>
  <si>
    <t>5. Kabeláž, kabelové trasy MR21</t>
  </si>
  <si>
    <t>742-MaR-05-mat-01</t>
  </si>
  <si>
    <t>Kabelový žlab KZI 50x60x0.75, s příslušenstvím, perfor., pozink, (metry)</t>
  </si>
  <si>
    <t>101124747</t>
  </si>
  <si>
    <t>742-MaR-05-mat-02</t>
  </si>
  <si>
    <t>Kabelový žlab KZI 100x60x0.75, s příslušenstvím, perfor., pozink, (metry)</t>
  </si>
  <si>
    <t>1825710738</t>
  </si>
  <si>
    <t>742-MaR-05-mat-03</t>
  </si>
  <si>
    <t>Nosné konstrukce pro kabelové žlaby vč. veškerého příslušenství, (metry)</t>
  </si>
  <si>
    <t>-1547025186</t>
  </si>
  <si>
    <t>742-MaR-05-mat-04</t>
  </si>
  <si>
    <t>Uzemnění a pospojení neživ.vodivých konstr. souvidejících s instalací MaR (kab.žlaby...)</t>
  </si>
  <si>
    <t>-235953072</t>
  </si>
  <si>
    <t>742-MaR-05-mat-05</t>
  </si>
  <si>
    <t>Vodič laněný, položka obsahuje dodávku a pokládku kabelu do kabelových tras vč. veškerého příslušenství</t>
  </si>
  <si>
    <t>-969754522</t>
  </si>
  <si>
    <t>742-MaR-05-mat-06</t>
  </si>
  <si>
    <t>Kabel silový, B2cas1d1, položka obsahuje dodávku a pokládku kabelu do kabelových tras vč. veškerého příslušenství</t>
  </si>
  <si>
    <t>1321274096</t>
  </si>
  <si>
    <t>742-MaR-05-mat-07</t>
  </si>
  <si>
    <t>410313067</t>
  </si>
  <si>
    <t>742-MaR-05-mat-08</t>
  </si>
  <si>
    <t>Kabel sdělovací, B2cas1d1, položka obsahuje dodávku a pokládku kabelu do kabelových tras vč. veškerého příslušenství</t>
  </si>
  <si>
    <t>11981655</t>
  </si>
  <si>
    <t>742-MaR-05-mat-09</t>
  </si>
  <si>
    <t>-783911349</t>
  </si>
  <si>
    <t>742-MaR-05-mat-10</t>
  </si>
  <si>
    <t>1683441869</t>
  </si>
  <si>
    <t>742-MaR-05-mat-11</t>
  </si>
  <si>
    <t>-783587100</t>
  </si>
  <si>
    <t>71</t>
  </si>
  <si>
    <t>742-MaR-05-mont-01</t>
  </si>
  <si>
    <t>-1250297278</t>
  </si>
  <si>
    <t>742-MaR-05-mont-02</t>
  </si>
  <si>
    <t>564138649</t>
  </si>
  <si>
    <t>73</t>
  </si>
  <si>
    <t>742-MaR-05-mont-03</t>
  </si>
  <si>
    <t>-1472090205</t>
  </si>
  <si>
    <t>742-MaR-05-mont-04</t>
  </si>
  <si>
    <t>1157312536</t>
  </si>
  <si>
    <t>75</t>
  </si>
  <si>
    <t>742-MaR-05-mont-05</t>
  </si>
  <si>
    <t>-472238415</t>
  </si>
  <si>
    <t>742-MaR-05-mont-06</t>
  </si>
  <si>
    <t>-1066715424</t>
  </si>
  <si>
    <t>77</t>
  </si>
  <si>
    <t>742-MaR-05-mont-07</t>
  </si>
  <si>
    <t>-946094653</t>
  </si>
  <si>
    <t>742-MaR-05-mont-08</t>
  </si>
  <si>
    <t>-1222489996</t>
  </si>
  <si>
    <t>79</t>
  </si>
  <si>
    <t>742-MaR-05-mont-09</t>
  </si>
  <si>
    <t>1561388042</t>
  </si>
  <si>
    <t>742-MaR-05-mont-10</t>
  </si>
  <si>
    <t>-612758442</t>
  </si>
  <si>
    <t>81</t>
  </si>
  <si>
    <t>742-MaR-05-mont-11</t>
  </si>
  <si>
    <t>1735244456</t>
  </si>
  <si>
    <t>742-MaR-06</t>
  </si>
  <si>
    <t>6. Ostatní náklady MR21</t>
  </si>
  <si>
    <t>742-MaR-06-mat-01</t>
  </si>
  <si>
    <t>Dílenská dokumentace rozvaděče MR21 a IRC boxu, položka obsahuje dodávku</t>
  </si>
  <si>
    <t>-1561979323</t>
  </si>
  <si>
    <t>83</t>
  </si>
  <si>
    <t>742-MaR-06-mont-01</t>
  </si>
  <si>
    <t>Výroba rozvaděče MR21, položka obsahuje výrobu rozvaděče dle dílenské dokumentace, vč. zpojení prvků, vč. dodávky pomocného materiálu, vč. zkoušek a příslušných dokumentů, vč.instalace na stavbě</t>
  </si>
  <si>
    <t>1329275457</t>
  </si>
  <si>
    <t>742-MaR-06-mont-02</t>
  </si>
  <si>
    <t>Výroba IRC boxu, položka obsahuje výrobu rozvaděče dle dílenské dokumentace, vč. zpojení prvků, vč. dodávky pomocného materiálu, vč. zkoušek a příslušných dokumentů, vč.instalace na stavbě</t>
  </si>
  <si>
    <t>-1454730967</t>
  </si>
  <si>
    <t>85</t>
  </si>
  <si>
    <t>742-MaR-06-mont-03</t>
  </si>
  <si>
    <t>Zapojení kabelů na obou koncích (MR21), položka obsahuje zapojení kabelů na straně rozvaděče a na straně periferie</t>
  </si>
  <si>
    <t>-192524230</t>
  </si>
  <si>
    <t>742-MaR-06-mont-04</t>
  </si>
  <si>
    <t>Výroba sw pro PLC podstanice (DP), položka obsahuje dodávku</t>
  </si>
  <si>
    <t>389563639</t>
  </si>
  <si>
    <t>87</t>
  </si>
  <si>
    <t>742-MaR-06-mont-05</t>
  </si>
  <si>
    <t>Datová Integrace IRC regulace (1x10DP), položka obsahuje dodávku</t>
  </si>
  <si>
    <t>1014561831</t>
  </si>
  <si>
    <t>742-MaR-06-mont-06</t>
  </si>
  <si>
    <t>Datová Integrace přístrojů Modbus (2x50+1x20DP), položka obsahuje dodávku</t>
  </si>
  <si>
    <t>1923359350</t>
  </si>
  <si>
    <t>89</t>
  </si>
  <si>
    <t>742-MaR-06-mont-07</t>
  </si>
  <si>
    <t>Výroba grafiky do vizualizační stanice vč. grafiky pro webové rozhraní (PLC+IRC+Modbus=DP), položka obsahuje dodávku grafických stránek zařízení vč. odatování</t>
  </si>
  <si>
    <t>1943980995</t>
  </si>
  <si>
    <t>742-MaR-06-mont-08</t>
  </si>
  <si>
    <t>Oživení regulace a provedení zkoušek (PLC+IRC+Modbus=DP), položka obsahuje dodávku</t>
  </si>
  <si>
    <t>-549947531</t>
  </si>
  <si>
    <t>91</t>
  </si>
  <si>
    <t>742-MaR-06-01</t>
  </si>
  <si>
    <t>Dokumentace skutečného provedení, položka obsahuje dodávku</t>
  </si>
  <si>
    <t>1462400853</t>
  </si>
  <si>
    <t>742-MaR-06-02</t>
  </si>
  <si>
    <t>Další zboží neuvedené v položkové nabídce, položka obsahuje dodávku pomocného materiálu nespecifikovaného v projektu</t>
  </si>
  <si>
    <t>-31774340</t>
  </si>
  <si>
    <t>93</t>
  </si>
  <si>
    <t>742-MaR-06-03</t>
  </si>
  <si>
    <t>Ostatní náklady, režie, revize, doprava atd., položka obsahuje dodávku</t>
  </si>
  <si>
    <t>-567667180</t>
  </si>
  <si>
    <t>2024-079-18 -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</si>
  <si>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</si>
  <si>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</si>
  <si>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</si>
  <si>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</si>
  <si>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</si>
  <si>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</si>
  <si>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</si>
  <si>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</si>
  <si>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</si>
  <si>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</si>
  <si>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</si>
  <si>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</si>
  <si>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</si>
  <si>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-1221501203</t>
  </si>
  <si>
    <t>https://podminky.urs.cz/item/CS_URS_2024_02/013254000</t>
  </si>
  <si>
    <t>VRN3</t>
  </si>
  <si>
    <t>Zařízení staveniště</t>
  </si>
  <si>
    <t>032002000</t>
  </si>
  <si>
    <t>Vybavení staveniště</t>
  </si>
  <si>
    <t>-23190115</t>
  </si>
  <si>
    <t>https://podminky.urs.cz/item/CS_URS_2024_02/032002000</t>
  </si>
  <si>
    <t>034503000</t>
  </si>
  <si>
    <t>Informační tabule na staveništi</t>
  </si>
  <si>
    <t>-1509772794</t>
  </si>
  <si>
    <t>https://podminky.urs.cz/item/CS_URS_2024_02/034503000</t>
  </si>
  <si>
    <t>VRN4</t>
  </si>
  <si>
    <t>Inženýrská činnost</t>
  </si>
  <si>
    <t>041403000</t>
  </si>
  <si>
    <t>Bezpečnost a ochrana zdraví při práci na staveništi</t>
  </si>
  <si>
    <t>875998847</t>
  </si>
  <si>
    <t>https://podminky.urs.cz/item/CS_URS_2024_02/041403000</t>
  </si>
  <si>
    <t>041403000.1</t>
  </si>
  <si>
    <t>Koordinátor BOZP na staveništi</t>
  </si>
  <si>
    <t>-1694304090</t>
  </si>
  <si>
    <t>https://podminky.urs.cz/item/CS_URS_2024_02/041403000.1</t>
  </si>
  <si>
    <t>041414000</t>
  </si>
  <si>
    <t>Plán BOZP</t>
  </si>
  <si>
    <t>-1363447684</t>
  </si>
  <si>
    <t>https://podminky.urs.cz/item/CS_URS_2024_02/041414000</t>
  </si>
  <si>
    <t>045303000</t>
  </si>
  <si>
    <t>Koordinační činnost</t>
  </si>
  <si>
    <t>-1422541727</t>
  </si>
  <si>
    <t>https://podminky.urs.cz/item/CS_URS_2024_02/045303000</t>
  </si>
  <si>
    <t>VRN6</t>
  </si>
  <si>
    <t>Územní vlivy</t>
  </si>
  <si>
    <t>065002000</t>
  </si>
  <si>
    <t>Mimostaveništní doprava materiálů, výrobků a strojů</t>
  </si>
  <si>
    <t>-691897072</t>
  </si>
  <si>
    <t>https://podminky.urs.cz/item/CS_URS_2024_02/065002000</t>
  </si>
  <si>
    <t>VRN9</t>
  </si>
  <si>
    <t>Ostatní náklady</t>
  </si>
  <si>
    <t>091002000</t>
  </si>
  <si>
    <t>Ostatní náklady související s objektem</t>
  </si>
  <si>
    <t>-1825402246</t>
  </si>
  <si>
    <t>https://podminky.urs.cz/item/CS_URS_2024_02/091002000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</si>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</sst>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32481215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podminky.urs.cz/item/CS_URS_2024_02/952901111" TargetMode="External" /><Relationship Id="rId4" Type="http://schemas.openxmlformats.org/officeDocument/2006/relationships/hyperlink" Target="https://podminky.urs.cz/item/CS_URS_2024_02/962052210" TargetMode="External" /><Relationship Id="rId5" Type="http://schemas.openxmlformats.org/officeDocument/2006/relationships/hyperlink" Target="https://podminky.urs.cz/item/CS_URS_2024_02/977151114" TargetMode="External" /><Relationship Id="rId6" Type="http://schemas.openxmlformats.org/officeDocument/2006/relationships/hyperlink" Target="https://podminky.urs.cz/item/CS_URS_2024_02/977211111" TargetMode="External" /><Relationship Id="rId7" Type="http://schemas.openxmlformats.org/officeDocument/2006/relationships/hyperlink" Target="https://podminky.urs.cz/item/CS_URS_2024_02/985131311" TargetMode="External" /><Relationship Id="rId8" Type="http://schemas.openxmlformats.org/officeDocument/2006/relationships/hyperlink" Target="https://podminky.urs.cz/item/CS_URS_2024_02/997013213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31" TargetMode="External" /><Relationship Id="rId12" Type="http://schemas.openxmlformats.org/officeDocument/2006/relationships/hyperlink" Target="https://podminky.urs.cz/item/CS_URS_2024_02/998018002" TargetMode="External" /><Relationship Id="rId13" Type="http://schemas.openxmlformats.org/officeDocument/2006/relationships/hyperlink" Target="https://podminky.urs.cz/item/CS_URS_2024_02/725310821" TargetMode="External" /><Relationship Id="rId14" Type="http://schemas.openxmlformats.org/officeDocument/2006/relationships/hyperlink" Target="https://podminky.urs.cz/item/CS_URS_2024_02/725319111" TargetMode="External" /><Relationship Id="rId15" Type="http://schemas.openxmlformats.org/officeDocument/2006/relationships/hyperlink" Target="https://podminky.urs.cz/item/CS_URS_2024_02/998727122" TargetMode="External" /><Relationship Id="rId16" Type="http://schemas.openxmlformats.org/officeDocument/2006/relationships/hyperlink" Target="https://podminky.urs.cz/item/CS_URS_2024_02/763111414" TargetMode="External" /><Relationship Id="rId17" Type="http://schemas.openxmlformats.org/officeDocument/2006/relationships/hyperlink" Target="https://podminky.urs.cz/item/CS_URS_2024_02/763111717" TargetMode="External" /><Relationship Id="rId18" Type="http://schemas.openxmlformats.org/officeDocument/2006/relationships/hyperlink" Target="https://podminky.urs.cz/item/CS_URS_2024_02/763111821" TargetMode="External" /><Relationship Id="rId19" Type="http://schemas.openxmlformats.org/officeDocument/2006/relationships/hyperlink" Target="https://podminky.urs.cz/item/CS_URS_2024_02/763112812" TargetMode="External" /><Relationship Id="rId20" Type="http://schemas.openxmlformats.org/officeDocument/2006/relationships/hyperlink" Target="https://podminky.urs.cz/item/CS_URS_2024_02/763131821" TargetMode="External" /><Relationship Id="rId21" Type="http://schemas.openxmlformats.org/officeDocument/2006/relationships/hyperlink" Target="https://podminky.urs.cz/item/CS_URS_2024_02/763172353" TargetMode="External" /><Relationship Id="rId22" Type="http://schemas.openxmlformats.org/officeDocument/2006/relationships/hyperlink" Target="https://podminky.urs.cz/item/CS_URS_2024_02/998763332" TargetMode="External" /><Relationship Id="rId23" Type="http://schemas.openxmlformats.org/officeDocument/2006/relationships/hyperlink" Target="https://podminky.urs.cz/item/CS_URS_2024_02/998766122" TargetMode="External" /><Relationship Id="rId24" Type="http://schemas.openxmlformats.org/officeDocument/2006/relationships/hyperlink" Target="https://podminky.urs.cz/item/CS_URS_2024_02/767641800" TargetMode="External" /><Relationship Id="rId25" Type="http://schemas.openxmlformats.org/officeDocument/2006/relationships/hyperlink" Target="https://podminky.urs.cz/item/CS_URS_2024_02/771111011" TargetMode="External" /><Relationship Id="rId26" Type="http://schemas.openxmlformats.org/officeDocument/2006/relationships/hyperlink" Target="https://podminky.urs.cz/item/CS_URS_2024_02/771121011" TargetMode="External" /><Relationship Id="rId27" Type="http://schemas.openxmlformats.org/officeDocument/2006/relationships/hyperlink" Target="https://podminky.urs.cz/item/CS_URS_2024_02/771474112" TargetMode="External" /><Relationship Id="rId28" Type="http://schemas.openxmlformats.org/officeDocument/2006/relationships/hyperlink" Target="https://podminky.urs.cz/item/CS_URS_2024_02/771574112" TargetMode="External" /><Relationship Id="rId29" Type="http://schemas.openxmlformats.org/officeDocument/2006/relationships/hyperlink" Target="https://podminky.urs.cz/item/CS_URS_2024_02/771592011" TargetMode="External" /><Relationship Id="rId30" Type="http://schemas.openxmlformats.org/officeDocument/2006/relationships/hyperlink" Target="https://podminky.urs.cz/item/CS_URS_2024_02/998771122" TargetMode="External" /><Relationship Id="rId31" Type="http://schemas.openxmlformats.org/officeDocument/2006/relationships/hyperlink" Target="https://podminky.urs.cz/item/CS_URS_2024_02/776111117" TargetMode="External" /><Relationship Id="rId32" Type="http://schemas.openxmlformats.org/officeDocument/2006/relationships/hyperlink" Target="https://podminky.urs.cz/item/CS_URS_2024_02/776201812" TargetMode="External" /><Relationship Id="rId33" Type="http://schemas.openxmlformats.org/officeDocument/2006/relationships/hyperlink" Target="https://podminky.urs.cz/item/CS_URS_2024_02/776251311" TargetMode="External" /><Relationship Id="rId34" Type="http://schemas.openxmlformats.org/officeDocument/2006/relationships/hyperlink" Target="https://podminky.urs.cz/item/CS_URS_2024_02/776421311" TargetMode="External" /><Relationship Id="rId35" Type="http://schemas.openxmlformats.org/officeDocument/2006/relationships/hyperlink" Target="https://podminky.urs.cz/item/CS_URS_2024_02/776991121" TargetMode="External" /><Relationship Id="rId36" Type="http://schemas.openxmlformats.org/officeDocument/2006/relationships/hyperlink" Target="https://podminky.urs.cz/item/CS_URS_2024_02/998776122" TargetMode="External" /><Relationship Id="rId37" Type="http://schemas.openxmlformats.org/officeDocument/2006/relationships/hyperlink" Target="https://podminky.urs.cz/item/CS_URS_2024_02/781111011" TargetMode="External" /><Relationship Id="rId38" Type="http://schemas.openxmlformats.org/officeDocument/2006/relationships/hyperlink" Target="https://podminky.urs.cz/item/CS_URS_2024_02/781121011" TargetMode="External" /><Relationship Id="rId39" Type="http://schemas.openxmlformats.org/officeDocument/2006/relationships/hyperlink" Target="https://podminky.urs.cz/item/CS_URS_2024_02/781131112" TargetMode="External" /><Relationship Id="rId40" Type="http://schemas.openxmlformats.org/officeDocument/2006/relationships/hyperlink" Target="https://podminky.urs.cz/item/CS_URS_2024_02/781151031" TargetMode="External" /><Relationship Id="rId41" Type="http://schemas.openxmlformats.org/officeDocument/2006/relationships/hyperlink" Target="https://podminky.urs.cz/item/CS_URS_2024_02/781151041" TargetMode="External" /><Relationship Id="rId42" Type="http://schemas.openxmlformats.org/officeDocument/2006/relationships/hyperlink" Target="https://podminky.urs.cz/item/CS_URS_2024_02/781473810" TargetMode="External" /><Relationship Id="rId43" Type="http://schemas.openxmlformats.org/officeDocument/2006/relationships/hyperlink" Target="https://podminky.urs.cz/item/CS_URS_2024_02/781474112" TargetMode="External" /><Relationship Id="rId44" Type="http://schemas.openxmlformats.org/officeDocument/2006/relationships/hyperlink" Target="https://podminky.urs.cz/item/CS_URS_2024_02/781472291" TargetMode="External" /><Relationship Id="rId45" Type="http://schemas.openxmlformats.org/officeDocument/2006/relationships/hyperlink" Target="https://podminky.urs.cz/item/CS_URS_2024_02/781492251" TargetMode="External" /><Relationship Id="rId46" Type="http://schemas.openxmlformats.org/officeDocument/2006/relationships/hyperlink" Target="https://podminky.urs.cz/item/CS_URS_2024_02/781495115" TargetMode="External" /><Relationship Id="rId47" Type="http://schemas.openxmlformats.org/officeDocument/2006/relationships/hyperlink" Target="https://podminky.urs.cz/item/CS_URS_2024_02/781495211" TargetMode="External" /><Relationship Id="rId48" Type="http://schemas.openxmlformats.org/officeDocument/2006/relationships/hyperlink" Target="https://podminky.urs.cz/item/CS_URS_2024_02/998781122" TargetMode="External" /><Relationship Id="rId49" Type="http://schemas.openxmlformats.org/officeDocument/2006/relationships/hyperlink" Target="https://podminky.urs.cz/item/CS_URS_2024_02/783000103" TargetMode="External" /><Relationship Id="rId50" Type="http://schemas.openxmlformats.org/officeDocument/2006/relationships/hyperlink" Target="https://podminky.urs.cz/item/CS_URS_2024_02/784171111" TargetMode="External" /><Relationship Id="rId51" Type="http://schemas.openxmlformats.org/officeDocument/2006/relationships/hyperlink" Target="https://podminky.urs.cz/item/CS_URS_2024_02/784181121" TargetMode="External" /><Relationship Id="rId52" Type="http://schemas.openxmlformats.org/officeDocument/2006/relationships/hyperlink" Target="https://podminky.urs.cz/item/CS_URS_2024_02/784191001" TargetMode="External" /><Relationship Id="rId53" Type="http://schemas.openxmlformats.org/officeDocument/2006/relationships/hyperlink" Target="https://podminky.urs.cz/item/CS_URS_2024_02/784211101" TargetMode="External" /><Relationship Id="rId54" Type="http://schemas.openxmlformats.org/officeDocument/2006/relationships/hyperlink" Target="https://podminky.urs.cz/item/CS_URS_2024_02/HZS1292" TargetMode="External" /><Relationship Id="rId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32481215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podminky.urs.cz/item/CS_URS_2024_02/952901111" TargetMode="External" /><Relationship Id="rId4" Type="http://schemas.openxmlformats.org/officeDocument/2006/relationships/hyperlink" Target="https://podminky.urs.cz/item/CS_URS_2024_02/985131311" TargetMode="External" /><Relationship Id="rId5" Type="http://schemas.openxmlformats.org/officeDocument/2006/relationships/hyperlink" Target="https://podminky.urs.cz/item/CS_URS_2024_02/997013213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31" TargetMode="External" /><Relationship Id="rId9" Type="http://schemas.openxmlformats.org/officeDocument/2006/relationships/hyperlink" Target="https://podminky.urs.cz/item/CS_URS_2024_02/998018002" TargetMode="External" /><Relationship Id="rId10" Type="http://schemas.openxmlformats.org/officeDocument/2006/relationships/hyperlink" Target="https://podminky.urs.cz/item/CS_URS_2024_02/725310821" TargetMode="External" /><Relationship Id="rId11" Type="http://schemas.openxmlformats.org/officeDocument/2006/relationships/hyperlink" Target="https://podminky.urs.cz/item/CS_URS_2024_02/998727122" TargetMode="External" /><Relationship Id="rId12" Type="http://schemas.openxmlformats.org/officeDocument/2006/relationships/hyperlink" Target="https://podminky.urs.cz/item/CS_URS_2024_02/763111717" TargetMode="External" /><Relationship Id="rId13" Type="http://schemas.openxmlformats.org/officeDocument/2006/relationships/hyperlink" Target="https://podminky.urs.cz/item/CS_URS_2024_02/763111821" TargetMode="External" /><Relationship Id="rId14" Type="http://schemas.openxmlformats.org/officeDocument/2006/relationships/hyperlink" Target="https://podminky.urs.cz/item/CS_URS_2024_02/763111921" TargetMode="External" /><Relationship Id="rId15" Type="http://schemas.openxmlformats.org/officeDocument/2006/relationships/hyperlink" Target="https://podminky.urs.cz/item/CS_URS_2024_02/998763332" TargetMode="External" /><Relationship Id="rId16" Type="http://schemas.openxmlformats.org/officeDocument/2006/relationships/hyperlink" Target="https://podminky.urs.cz/item/CS_URS_2024_02/766691914" TargetMode="External" /><Relationship Id="rId17" Type="http://schemas.openxmlformats.org/officeDocument/2006/relationships/hyperlink" Target="https://podminky.urs.cz/item/CS_URS_2024_02/767641800" TargetMode="External" /><Relationship Id="rId18" Type="http://schemas.openxmlformats.org/officeDocument/2006/relationships/hyperlink" Target="https://podminky.urs.cz/item/CS_URS_2024_02/777111101" TargetMode="External" /><Relationship Id="rId19" Type="http://schemas.openxmlformats.org/officeDocument/2006/relationships/hyperlink" Target="https://podminky.urs.cz/item/CS_URS_2024_02/777111123" TargetMode="External" /><Relationship Id="rId20" Type="http://schemas.openxmlformats.org/officeDocument/2006/relationships/hyperlink" Target="https://podminky.urs.cz/item/CS_URS_2024_02/777121105" TargetMode="External" /><Relationship Id="rId21" Type="http://schemas.openxmlformats.org/officeDocument/2006/relationships/hyperlink" Target="https://podminky.urs.cz/item/CS_URS_2024_02/777511925" TargetMode="External" /><Relationship Id="rId22" Type="http://schemas.openxmlformats.org/officeDocument/2006/relationships/hyperlink" Target="https://podminky.urs.cz/item/CS_URS_2024_02/998777122" TargetMode="External" /><Relationship Id="rId23" Type="http://schemas.openxmlformats.org/officeDocument/2006/relationships/hyperlink" Target="https://podminky.urs.cz/item/CS_URS_2024_02/781111011" TargetMode="External" /><Relationship Id="rId24" Type="http://schemas.openxmlformats.org/officeDocument/2006/relationships/hyperlink" Target="https://podminky.urs.cz/item/CS_URS_2024_02/781121011" TargetMode="External" /><Relationship Id="rId25" Type="http://schemas.openxmlformats.org/officeDocument/2006/relationships/hyperlink" Target="https://podminky.urs.cz/item/CS_URS_2024_02/781131112" TargetMode="External" /><Relationship Id="rId26" Type="http://schemas.openxmlformats.org/officeDocument/2006/relationships/hyperlink" Target="https://podminky.urs.cz/item/CS_URS_2024_02/781151031" TargetMode="External" /><Relationship Id="rId27" Type="http://schemas.openxmlformats.org/officeDocument/2006/relationships/hyperlink" Target="https://podminky.urs.cz/item/CS_URS_2024_02/781151041" TargetMode="External" /><Relationship Id="rId28" Type="http://schemas.openxmlformats.org/officeDocument/2006/relationships/hyperlink" Target="https://podminky.urs.cz/item/CS_URS_2024_02/781473810" TargetMode="External" /><Relationship Id="rId29" Type="http://schemas.openxmlformats.org/officeDocument/2006/relationships/hyperlink" Target="https://podminky.urs.cz/item/CS_URS_2024_02/781474112" TargetMode="External" /><Relationship Id="rId30" Type="http://schemas.openxmlformats.org/officeDocument/2006/relationships/hyperlink" Target="https://podminky.urs.cz/item/CS_URS_2024_02/781472291" TargetMode="External" /><Relationship Id="rId31" Type="http://schemas.openxmlformats.org/officeDocument/2006/relationships/hyperlink" Target="https://podminky.urs.cz/item/CS_URS_2024_02/781492251" TargetMode="External" /><Relationship Id="rId32" Type="http://schemas.openxmlformats.org/officeDocument/2006/relationships/hyperlink" Target="https://podminky.urs.cz/item/CS_URS_2024_02/781495211" TargetMode="External" /><Relationship Id="rId33" Type="http://schemas.openxmlformats.org/officeDocument/2006/relationships/hyperlink" Target="https://podminky.urs.cz/item/CS_URS_2024_02/998781122" TargetMode="External" /><Relationship Id="rId34" Type="http://schemas.openxmlformats.org/officeDocument/2006/relationships/hyperlink" Target="https://podminky.urs.cz/item/CS_URS_2024_02/783000103" TargetMode="External" /><Relationship Id="rId35" Type="http://schemas.openxmlformats.org/officeDocument/2006/relationships/hyperlink" Target="https://podminky.urs.cz/item/CS_URS_2024_02/784171111" TargetMode="External" /><Relationship Id="rId36" Type="http://schemas.openxmlformats.org/officeDocument/2006/relationships/hyperlink" Target="https://podminky.urs.cz/item/CS_URS_2024_02/784181121" TargetMode="External" /><Relationship Id="rId37" Type="http://schemas.openxmlformats.org/officeDocument/2006/relationships/hyperlink" Target="https://podminky.urs.cz/item/CS_URS_2024_02/784191001" TargetMode="External" /><Relationship Id="rId38" Type="http://schemas.openxmlformats.org/officeDocument/2006/relationships/hyperlink" Target="https://podminky.urs.cz/item/CS_URS_2024_02/784211101" TargetMode="External" /><Relationship Id="rId39" Type="http://schemas.openxmlformats.org/officeDocument/2006/relationships/hyperlink" Target="https://podminky.urs.cz/item/CS_URS_2024_02/HZS1292" TargetMode="External" /><Relationship Id="rId4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32481215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podminky.urs.cz/item/CS_URS_2024_02/952901111" TargetMode="External" /><Relationship Id="rId4" Type="http://schemas.openxmlformats.org/officeDocument/2006/relationships/hyperlink" Target="https://podminky.urs.cz/item/CS_URS_2024_02/977151114" TargetMode="External" /><Relationship Id="rId5" Type="http://schemas.openxmlformats.org/officeDocument/2006/relationships/hyperlink" Target="https://podminky.urs.cz/item/CS_URS_2024_02/985131311" TargetMode="External" /><Relationship Id="rId6" Type="http://schemas.openxmlformats.org/officeDocument/2006/relationships/hyperlink" Target="https://podminky.urs.cz/item/CS_URS_2024_02/997013213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998018002" TargetMode="External" /><Relationship Id="rId11" Type="http://schemas.openxmlformats.org/officeDocument/2006/relationships/hyperlink" Target="https://podminky.urs.cz/item/CS_URS_2024_02/998727122" TargetMode="External" /><Relationship Id="rId12" Type="http://schemas.openxmlformats.org/officeDocument/2006/relationships/hyperlink" Target="https://podminky.urs.cz/item/CS_URS_2024_02/763111921" TargetMode="External" /><Relationship Id="rId13" Type="http://schemas.openxmlformats.org/officeDocument/2006/relationships/hyperlink" Target="https://podminky.urs.cz/item/CS_URS_2024_02/763112621" TargetMode="External" /><Relationship Id="rId14" Type="http://schemas.openxmlformats.org/officeDocument/2006/relationships/hyperlink" Target="https://podminky.urs.cz/item/CS_URS_2024_02/763111751" TargetMode="External" /><Relationship Id="rId15" Type="http://schemas.openxmlformats.org/officeDocument/2006/relationships/hyperlink" Target="https://podminky.urs.cz/item/CS_URS_2024_02/763111771" TargetMode="External" /><Relationship Id="rId16" Type="http://schemas.openxmlformats.org/officeDocument/2006/relationships/hyperlink" Target="https://podminky.urs.cz/item/CS_URS_2024_02/763112812" TargetMode="External" /><Relationship Id="rId17" Type="http://schemas.openxmlformats.org/officeDocument/2006/relationships/hyperlink" Target="https://podminky.urs.cz/item/CS_URS_2024_02/763121714" TargetMode="External" /><Relationship Id="rId18" Type="http://schemas.openxmlformats.org/officeDocument/2006/relationships/hyperlink" Target="https://podminky.urs.cz/item/CS_URS_2024_02/763131411" TargetMode="External" /><Relationship Id="rId19" Type="http://schemas.openxmlformats.org/officeDocument/2006/relationships/hyperlink" Target="https://podminky.urs.cz/item/CS_URS_2024_02/763131771" TargetMode="External" /><Relationship Id="rId20" Type="http://schemas.openxmlformats.org/officeDocument/2006/relationships/hyperlink" Target="https://podminky.urs.cz/item/CS_URS_2024_02/763131821" TargetMode="External" /><Relationship Id="rId21" Type="http://schemas.openxmlformats.org/officeDocument/2006/relationships/hyperlink" Target="https://podminky.urs.cz/item/CS_URS_2024_02/763172355" TargetMode="External" /><Relationship Id="rId22" Type="http://schemas.openxmlformats.org/officeDocument/2006/relationships/hyperlink" Target="https://podminky.urs.cz/item/CS_URS_2024_02/998763332" TargetMode="External" /><Relationship Id="rId23" Type="http://schemas.openxmlformats.org/officeDocument/2006/relationships/hyperlink" Target="https://podminky.urs.cz/item/CS_URS_2024_02/767995111" TargetMode="External" /><Relationship Id="rId24" Type="http://schemas.openxmlformats.org/officeDocument/2006/relationships/hyperlink" Target="https://podminky.urs.cz/item/CS_URS_2024_02/998767122" TargetMode="External" /><Relationship Id="rId25" Type="http://schemas.openxmlformats.org/officeDocument/2006/relationships/hyperlink" Target="https://podminky.urs.cz/item/CS_URS_2024_02/781111011" TargetMode="External" /><Relationship Id="rId26" Type="http://schemas.openxmlformats.org/officeDocument/2006/relationships/hyperlink" Target="https://podminky.urs.cz/item/CS_URS_2024_02/781121011" TargetMode="External" /><Relationship Id="rId27" Type="http://schemas.openxmlformats.org/officeDocument/2006/relationships/hyperlink" Target="https://podminky.urs.cz/item/CS_URS_2024_02/781131112" TargetMode="External" /><Relationship Id="rId28" Type="http://schemas.openxmlformats.org/officeDocument/2006/relationships/hyperlink" Target="https://podminky.urs.cz/item/CS_URS_2024_02/781151031" TargetMode="External" /><Relationship Id="rId29" Type="http://schemas.openxmlformats.org/officeDocument/2006/relationships/hyperlink" Target="https://podminky.urs.cz/item/CS_URS_2024_02/781151041" TargetMode="External" /><Relationship Id="rId30" Type="http://schemas.openxmlformats.org/officeDocument/2006/relationships/hyperlink" Target="https://podminky.urs.cz/item/CS_URS_2024_02/781474112" TargetMode="External" /><Relationship Id="rId31" Type="http://schemas.openxmlformats.org/officeDocument/2006/relationships/hyperlink" Target="https://podminky.urs.cz/item/CS_URS_2024_02/781472291" TargetMode="External" /><Relationship Id="rId32" Type="http://schemas.openxmlformats.org/officeDocument/2006/relationships/hyperlink" Target="https://podminky.urs.cz/item/CS_URS_2024_02/781492251" TargetMode="External" /><Relationship Id="rId33" Type="http://schemas.openxmlformats.org/officeDocument/2006/relationships/hyperlink" Target="https://podminky.urs.cz/item/CS_URS_2024_02/781495115" TargetMode="External" /><Relationship Id="rId34" Type="http://schemas.openxmlformats.org/officeDocument/2006/relationships/hyperlink" Target="https://podminky.urs.cz/item/CS_URS_2024_02/781495211" TargetMode="External" /><Relationship Id="rId35" Type="http://schemas.openxmlformats.org/officeDocument/2006/relationships/hyperlink" Target="https://podminky.urs.cz/item/CS_URS_2024_02/998781122" TargetMode="External" /><Relationship Id="rId36" Type="http://schemas.openxmlformats.org/officeDocument/2006/relationships/hyperlink" Target="https://podminky.urs.cz/item/CS_URS_2024_02/783000103" TargetMode="External" /><Relationship Id="rId37" Type="http://schemas.openxmlformats.org/officeDocument/2006/relationships/hyperlink" Target="https://podminky.urs.cz/item/CS_URS_2024_02/784171111" TargetMode="External" /><Relationship Id="rId38" Type="http://schemas.openxmlformats.org/officeDocument/2006/relationships/hyperlink" Target="https://podminky.urs.cz/item/CS_URS_2024_02/784181121" TargetMode="External" /><Relationship Id="rId39" Type="http://schemas.openxmlformats.org/officeDocument/2006/relationships/hyperlink" Target="https://podminky.urs.cz/item/CS_URS_2024_02/784191001" TargetMode="External" /><Relationship Id="rId40" Type="http://schemas.openxmlformats.org/officeDocument/2006/relationships/hyperlink" Target="https://podminky.urs.cz/item/CS_URS_2024_02/784211101" TargetMode="External" /><Relationship Id="rId41" Type="http://schemas.openxmlformats.org/officeDocument/2006/relationships/hyperlink" Target="https://podminky.urs.cz/item/CS_URS_2024_02/HZS1292" TargetMode="External" /><Relationship Id="rId4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32481215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podminky.urs.cz/item/CS_URS_2024_02/952901111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85131311" TargetMode="External" /><Relationship Id="rId6" Type="http://schemas.openxmlformats.org/officeDocument/2006/relationships/hyperlink" Target="https://podminky.urs.cz/item/CS_URS_2024_02/997013213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998018002" TargetMode="External" /><Relationship Id="rId11" Type="http://schemas.openxmlformats.org/officeDocument/2006/relationships/hyperlink" Target="https://podminky.urs.cz/item/CS_URS_2024_02/998727122" TargetMode="External" /><Relationship Id="rId12" Type="http://schemas.openxmlformats.org/officeDocument/2006/relationships/hyperlink" Target="https://podminky.urs.cz/item/CS_URS_2024_02/763135611" TargetMode="External" /><Relationship Id="rId13" Type="http://schemas.openxmlformats.org/officeDocument/2006/relationships/hyperlink" Target="https://podminky.urs.cz/item/CS_URS_2024_02/763135881" TargetMode="External" /><Relationship Id="rId14" Type="http://schemas.openxmlformats.org/officeDocument/2006/relationships/hyperlink" Target="https://podminky.urs.cz/item/CS_URS_2024_02/776111311" TargetMode="External" /><Relationship Id="rId15" Type="http://schemas.openxmlformats.org/officeDocument/2006/relationships/hyperlink" Target="https://podminky.urs.cz/item/CS_URS_2024_02/776121112" TargetMode="External" /><Relationship Id="rId16" Type="http://schemas.openxmlformats.org/officeDocument/2006/relationships/hyperlink" Target="https://podminky.urs.cz/item/CS_URS_2024_02/776141111" TargetMode="External" /><Relationship Id="rId17" Type="http://schemas.openxmlformats.org/officeDocument/2006/relationships/hyperlink" Target="https://podminky.urs.cz/item/CS_URS_2024_02/776251311" TargetMode="External" /><Relationship Id="rId18" Type="http://schemas.openxmlformats.org/officeDocument/2006/relationships/hyperlink" Target="https://podminky.urs.cz/item/CS_URS_2024_02/776411111" TargetMode="External" /><Relationship Id="rId19" Type="http://schemas.openxmlformats.org/officeDocument/2006/relationships/hyperlink" Target="https://podminky.urs.cz/item/CS_URS_2024_02/998776122" TargetMode="External" /><Relationship Id="rId20" Type="http://schemas.openxmlformats.org/officeDocument/2006/relationships/hyperlink" Target="https://podminky.urs.cz/item/CS_URS_2024_02/783000103" TargetMode="External" /><Relationship Id="rId21" Type="http://schemas.openxmlformats.org/officeDocument/2006/relationships/hyperlink" Target="https://podminky.urs.cz/item/CS_URS_2024_02/784181121" TargetMode="External" /><Relationship Id="rId22" Type="http://schemas.openxmlformats.org/officeDocument/2006/relationships/hyperlink" Target="https://podminky.urs.cz/item/CS_URS_2024_02/784211101" TargetMode="External" /><Relationship Id="rId23" Type="http://schemas.openxmlformats.org/officeDocument/2006/relationships/hyperlink" Target="https://podminky.urs.cz/item/CS_URS_2024_02/HZS1292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32481215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podminky.urs.cz/item/CS_URS_2024_02/952901111" TargetMode="External" /><Relationship Id="rId4" Type="http://schemas.openxmlformats.org/officeDocument/2006/relationships/hyperlink" Target="https://podminky.urs.cz/item/CS_URS_2024_02/985131311" TargetMode="External" /><Relationship Id="rId5" Type="http://schemas.openxmlformats.org/officeDocument/2006/relationships/hyperlink" Target="https://podminky.urs.cz/item/CS_URS_2024_02/997013213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31" TargetMode="External" /><Relationship Id="rId9" Type="http://schemas.openxmlformats.org/officeDocument/2006/relationships/hyperlink" Target="https://podminky.urs.cz/item/CS_URS_2024_02/998018002" TargetMode="External" /><Relationship Id="rId10" Type="http://schemas.openxmlformats.org/officeDocument/2006/relationships/hyperlink" Target="https://podminky.urs.cz/item/CS_URS_2024_02/998727122" TargetMode="External" /><Relationship Id="rId11" Type="http://schemas.openxmlformats.org/officeDocument/2006/relationships/hyperlink" Target="https://podminky.urs.cz/item/CS_URS_2024_02/763111321" TargetMode="External" /><Relationship Id="rId12" Type="http://schemas.openxmlformats.org/officeDocument/2006/relationships/hyperlink" Target="https://podminky.urs.cz/item/CS_URS_2024_02/763111717" TargetMode="External" /><Relationship Id="rId13" Type="http://schemas.openxmlformats.org/officeDocument/2006/relationships/hyperlink" Target="https://podminky.urs.cz/item/CS_URS_2024_02/763111751" TargetMode="External" /><Relationship Id="rId14" Type="http://schemas.openxmlformats.org/officeDocument/2006/relationships/hyperlink" Target="https://podminky.urs.cz/item/CS_URS_2024_02/763111771" TargetMode="External" /><Relationship Id="rId15" Type="http://schemas.openxmlformats.org/officeDocument/2006/relationships/hyperlink" Target="https://podminky.urs.cz/item/CS_URS_2024_02/763111812" TargetMode="External" /><Relationship Id="rId16" Type="http://schemas.openxmlformats.org/officeDocument/2006/relationships/hyperlink" Target="https://podminky.urs.cz/item/CS_URS_2024_02/763135611" TargetMode="External" /><Relationship Id="rId17" Type="http://schemas.openxmlformats.org/officeDocument/2006/relationships/hyperlink" Target="https://podminky.urs.cz/item/CS_URS_2024_02/763135881" TargetMode="External" /><Relationship Id="rId18" Type="http://schemas.openxmlformats.org/officeDocument/2006/relationships/hyperlink" Target="https://podminky.urs.cz/item/CS_URS_2024_02/998763332" TargetMode="External" /><Relationship Id="rId19" Type="http://schemas.openxmlformats.org/officeDocument/2006/relationships/hyperlink" Target="https://podminky.urs.cz/item/CS_URS_2024_02/783000103" TargetMode="External" /><Relationship Id="rId20" Type="http://schemas.openxmlformats.org/officeDocument/2006/relationships/hyperlink" Target="https://podminky.urs.cz/item/CS_URS_2024_02/784181121" TargetMode="External" /><Relationship Id="rId21" Type="http://schemas.openxmlformats.org/officeDocument/2006/relationships/hyperlink" Target="https://podminky.urs.cz/item/CS_URS_2024_02/784211101" TargetMode="External" /><Relationship Id="rId22" Type="http://schemas.openxmlformats.org/officeDocument/2006/relationships/hyperlink" Target="https://podminky.urs.cz/item/CS_URS_2024_02/HZS1292" TargetMode="External" /><Relationship Id="rId2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32481215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podminky.urs.cz/item/CS_URS_2024_02/952901111" TargetMode="External" /><Relationship Id="rId4" Type="http://schemas.openxmlformats.org/officeDocument/2006/relationships/hyperlink" Target="https://podminky.urs.cz/item/CS_URS_2024_02/985131311" TargetMode="External" /><Relationship Id="rId5" Type="http://schemas.openxmlformats.org/officeDocument/2006/relationships/hyperlink" Target="https://podminky.urs.cz/item/CS_URS_2024_02/997013213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31" TargetMode="External" /><Relationship Id="rId9" Type="http://schemas.openxmlformats.org/officeDocument/2006/relationships/hyperlink" Target="https://podminky.urs.cz/item/CS_URS_2024_02/998018002" TargetMode="External" /><Relationship Id="rId10" Type="http://schemas.openxmlformats.org/officeDocument/2006/relationships/hyperlink" Target="https://podminky.urs.cz/item/CS_URS_2024_02/998727122" TargetMode="External" /><Relationship Id="rId11" Type="http://schemas.openxmlformats.org/officeDocument/2006/relationships/hyperlink" Target="https://podminky.urs.cz/item/CS_URS_2024_02/763111321" TargetMode="External" /><Relationship Id="rId12" Type="http://schemas.openxmlformats.org/officeDocument/2006/relationships/hyperlink" Target="https://podminky.urs.cz/item/CS_URS_2024_02/763111717" TargetMode="External" /><Relationship Id="rId13" Type="http://schemas.openxmlformats.org/officeDocument/2006/relationships/hyperlink" Target="https://podminky.urs.cz/item/CS_URS_2024_02/763111751" TargetMode="External" /><Relationship Id="rId14" Type="http://schemas.openxmlformats.org/officeDocument/2006/relationships/hyperlink" Target="https://podminky.urs.cz/item/CS_URS_2024_02/763111771" TargetMode="External" /><Relationship Id="rId15" Type="http://schemas.openxmlformats.org/officeDocument/2006/relationships/hyperlink" Target="https://podminky.urs.cz/item/CS_URS_2024_02/763111812" TargetMode="External" /><Relationship Id="rId16" Type="http://schemas.openxmlformats.org/officeDocument/2006/relationships/hyperlink" Target="https://podminky.urs.cz/item/CS_URS_2024_02/998763332" TargetMode="External" /><Relationship Id="rId17" Type="http://schemas.openxmlformats.org/officeDocument/2006/relationships/hyperlink" Target="https://podminky.urs.cz/item/CS_URS_2024_02/783000103" TargetMode="External" /><Relationship Id="rId18" Type="http://schemas.openxmlformats.org/officeDocument/2006/relationships/hyperlink" Target="https://podminky.urs.cz/item/CS_URS_2024_02/784181121" TargetMode="External" /><Relationship Id="rId19" Type="http://schemas.openxmlformats.org/officeDocument/2006/relationships/hyperlink" Target="https://podminky.urs.cz/item/CS_URS_2024_02/784211101" TargetMode="External" /><Relationship Id="rId20" Type="http://schemas.openxmlformats.org/officeDocument/2006/relationships/hyperlink" Target="https://podminky.urs.cz/item/CS_URS_2024_02/HZS1292" TargetMode="External" /><Relationship Id="rId2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71042351" TargetMode="External" /><Relationship Id="rId2" Type="http://schemas.openxmlformats.org/officeDocument/2006/relationships/hyperlink" Target="https://podminky.urs.cz/item/CS_URS_2024_02/997013213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12361801" TargetMode="External" /><Relationship Id="rId7" Type="http://schemas.openxmlformats.org/officeDocument/2006/relationships/hyperlink" Target="https://podminky.urs.cz/item/CS_URS_2024_02/712990812" TargetMode="External" /><Relationship Id="rId8" Type="http://schemas.openxmlformats.org/officeDocument/2006/relationships/hyperlink" Target="https://podminky.urs.cz/item/CS_URS_2024_02/998712312" TargetMode="External" /><Relationship Id="rId9" Type="http://schemas.openxmlformats.org/officeDocument/2006/relationships/hyperlink" Target="https://podminky.urs.cz/item/CS_URS_2024_02/713140813" TargetMode="External" /><Relationship Id="rId10" Type="http://schemas.openxmlformats.org/officeDocument/2006/relationships/hyperlink" Target="https://podminky.urs.cz/item/CS_URS_2024_02/762953801" TargetMode="External" /><Relationship Id="rId11" Type="http://schemas.openxmlformats.org/officeDocument/2006/relationships/hyperlink" Target="https://podminky.urs.cz/item/CS_URS_2024_02/762953811" TargetMode="External" /><Relationship Id="rId12" Type="http://schemas.openxmlformats.org/officeDocument/2006/relationships/hyperlink" Target="https://podminky.urs.cz/item/CS_URS_2024_02/998767312" TargetMode="External" /><Relationship Id="rId13" Type="http://schemas.openxmlformats.org/officeDocument/2006/relationships/hyperlink" Target="https://podminky.urs.cz/item/CS_URS_2024_02/HZS1292" TargetMode="External" /><Relationship Id="rId1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2190901" TargetMode="External" /><Relationship Id="rId2" Type="http://schemas.openxmlformats.org/officeDocument/2006/relationships/hyperlink" Target="https://podminky.urs.cz/item/CS_URS_2024_02/722179191" TargetMode="External" /><Relationship Id="rId3" Type="http://schemas.openxmlformats.org/officeDocument/2006/relationships/hyperlink" Target="https://podminky.urs.cz/item/CS_URS_2024_02/722290246" TargetMode="External" /><Relationship Id="rId4" Type="http://schemas.openxmlformats.org/officeDocument/2006/relationships/hyperlink" Target="https://podminky.urs.cz/item/CS_URS_2024_02/722290234" TargetMode="External" /><Relationship Id="rId5" Type="http://schemas.openxmlformats.org/officeDocument/2006/relationships/hyperlink" Target="https://podminky.urs.cz/item/CS_URS_2024_02/998722312" TargetMode="External" /><Relationship Id="rId6" Type="http://schemas.openxmlformats.org/officeDocument/2006/relationships/hyperlink" Target="https://podminky.urs.cz/item/CS_URS_2024_02/721171913" TargetMode="External" /><Relationship Id="rId7" Type="http://schemas.openxmlformats.org/officeDocument/2006/relationships/hyperlink" Target="https://podminky.urs.cz/item/CS_URS_2024_02/721290111" TargetMode="External" /><Relationship Id="rId8" Type="http://schemas.openxmlformats.org/officeDocument/2006/relationships/hyperlink" Target="https://podminky.urs.cz/item/CS_URS_2024_02/998721312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991902" TargetMode="External" /><Relationship Id="rId2" Type="http://schemas.openxmlformats.org/officeDocument/2006/relationships/hyperlink" Target="https://podminky.urs.cz/item/CS_URS_2024_02/751-Chl-HZS3212" TargetMode="External" /><Relationship Id="rId3" Type="http://schemas.openxmlformats.org/officeDocument/2006/relationships/hyperlink" Target="https://podminky.urs.cz/item/CS_URS_2024_02/998751311" TargetMode="External" /><Relationship Id="rId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51311" TargetMode="External" /><Relationship Id="rId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991902" TargetMode="External" /><Relationship Id="rId2" Type="http://schemas.openxmlformats.org/officeDocument/2006/relationships/hyperlink" Target="https://podminky.urs.cz/item/CS_URS_2024_02/751-ZU-HZS3212" TargetMode="External" /><Relationship Id="rId3" Type="http://schemas.openxmlformats.org/officeDocument/2006/relationships/hyperlink" Target="https://podminky.urs.cz/item/CS_URS_2024_02/998751311" TargetMode="External" /><Relationship Id="rId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991902" TargetMode="External" /><Relationship Id="rId2" Type="http://schemas.openxmlformats.org/officeDocument/2006/relationships/hyperlink" Target="https://podminky.urs.cz/item/CS_URS_2024_02/998751311" TargetMode="External" /><Relationship Id="rId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41312" TargetMode="External" /><Relationship Id="rId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42312" TargetMode="External" /><Relationship Id="rId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42312" TargetMode="External" /><Relationship Id="rId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42312" TargetMode="External" /><Relationship Id="rId2" Type="http://schemas.openxmlformats.org/officeDocument/2006/relationships/hyperlink" Target="https://podminky.urs.cz/item/CS_URS_2024_02/998742312" TargetMode="External" /><Relationship Id="rId3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32002000" TargetMode="External" /><Relationship Id="rId3" Type="http://schemas.openxmlformats.org/officeDocument/2006/relationships/hyperlink" Target="https://podminky.urs.cz/item/CS_URS_2024_02/034503000" TargetMode="External" /><Relationship Id="rId4" Type="http://schemas.openxmlformats.org/officeDocument/2006/relationships/hyperlink" Target="https://podminky.urs.cz/item/CS_URS_2024_02/041403000" TargetMode="External" /><Relationship Id="rId5" Type="http://schemas.openxmlformats.org/officeDocument/2006/relationships/hyperlink" Target="https://podminky.urs.cz/item/CS_URS_2024_02/041403000.1" TargetMode="External" /><Relationship Id="rId6" Type="http://schemas.openxmlformats.org/officeDocument/2006/relationships/hyperlink" Target="https://podminky.urs.cz/item/CS_URS_2024_02/041414000" TargetMode="External" /><Relationship Id="rId7" Type="http://schemas.openxmlformats.org/officeDocument/2006/relationships/hyperlink" Target="https://podminky.urs.cz/item/CS_URS_2024_02/045303000" TargetMode="External" /><Relationship Id="rId8" Type="http://schemas.openxmlformats.org/officeDocument/2006/relationships/hyperlink" Target="https://podminky.urs.cz/item/CS_URS_2024_02/065002000" TargetMode="External" /><Relationship Id="rId9" Type="http://schemas.openxmlformats.org/officeDocument/2006/relationships/hyperlink" Target="https://podminky.urs.cz/item/CS_URS_2024_02/091002000" TargetMode="External" /><Relationship Id="rId1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2024-079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 ČZU - FLD  - Dřevařský pavilon, stavební úpravy m.č. 2.09, 2.10, 2.11, 2.12, 2.21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KAMÝCKÁ 1176, PRAHA - SUCHDOL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4. 10. 2024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ČZU V PRAZE, FAKULTA LESNICKÁ A DŘEVAŘSKÁ, Praha 6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Vladimír Čapka Gerstnerova 5/658 Praha 7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ROUND(SUM(AG55:AG72),2)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ROUND(SUM(AS55:AS72),2)</f>
        <v>0</v>
      </c>
      <c r="AT54" s="108">
        <f>ROUND(SUM(AV54:AW54),2)</f>
        <v>0</v>
      </c>
      <c r="AU54" s="109">
        <f>ROUND(SUM(AU55:AU72),5)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ROUND(SUM(AZ55:AZ72),2)</f>
        <v>0</v>
      </c>
      <c r="BA54" s="108">
        <f>ROUND(SUM(BA55:BA72),2)</f>
        <v>0</v>
      </c>
      <c r="BB54" s="108">
        <f>ROUND(SUM(BB55:BB72),2)</f>
        <v>0</v>
      </c>
      <c r="BC54" s="108">
        <f>ROUND(SUM(BC55:BC72),2)</f>
        <v>0</v>
      </c>
      <c r="BD54" s="110">
        <f>ROUND(SUM(BD55:BD72),2)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'2024-079-01 - SO01 - m.č....'!J30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'2024-079-01 - SO01 - m.č....'!P100</f>
        <v>0</v>
      </c>
      <c r="AV55" s="122">
        <f>'2024-079-01 - SO01 - m.č....'!J33</f>
        <v>0</v>
      </c>
      <c r="AW55" s="122">
        <f>'2024-079-01 - SO01 - m.č....'!J34</f>
        <v>0</v>
      </c>
      <c r="AX55" s="122">
        <f>'2024-079-01 - SO01 - m.č....'!J35</f>
        <v>0</v>
      </c>
      <c r="AY55" s="122">
        <f>'2024-079-01 - SO01 - m.č....'!J36</f>
        <v>0</v>
      </c>
      <c r="AZ55" s="122">
        <f>'2024-079-01 - SO01 - m.č....'!F33</f>
        <v>0</v>
      </c>
      <c r="BA55" s="122">
        <f>'2024-079-01 - SO01 - m.č....'!F34</f>
        <v>0</v>
      </c>
      <c r="BB55" s="122">
        <f>'2024-079-01 - SO01 - m.č....'!F35</f>
        <v>0</v>
      </c>
      <c r="BC55" s="122">
        <f>'2024-079-01 - SO01 - m.č....'!F36</f>
        <v>0</v>
      </c>
      <c r="BD55" s="124">
        <f>'2024-079-01 - SO01 - m.č....'!F37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'2024-079-02 - SO02 - m.č....'!J30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'2024-079-02 - SO02 - m.č....'!P97</f>
        <v>0</v>
      </c>
      <c r="AV56" s="122">
        <f>'2024-079-02 - SO02 - m.č....'!J33</f>
        <v>0</v>
      </c>
      <c r="AW56" s="122">
        <f>'2024-079-02 - SO02 - m.č....'!J34</f>
        <v>0</v>
      </c>
      <c r="AX56" s="122">
        <f>'2024-079-02 - SO02 - m.č....'!J35</f>
        <v>0</v>
      </c>
      <c r="AY56" s="122">
        <f>'2024-079-02 - SO02 - m.č....'!J36</f>
        <v>0</v>
      </c>
      <c r="AZ56" s="122">
        <f>'2024-079-02 - SO02 - m.č....'!F33</f>
        <v>0</v>
      </c>
      <c r="BA56" s="122">
        <f>'2024-079-02 - SO02 - m.č....'!F34</f>
        <v>0</v>
      </c>
      <c r="BB56" s="122">
        <f>'2024-079-02 - SO02 - m.č....'!F35</f>
        <v>0</v>
      </c>
      <c r="BC56" s="122">
        <f>'2024-079-02 - SO02 - m.č....'!F36</f>
        <v>0</v>
      </c>
      <c r="BD56" s="124">
        <f>'2024-079-02 - SO02 - m.č....'!F37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24.7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'2024-079-03 - SO03 - m.č....'!J30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'2024-079-03 - SO03 - m.č....'!P95</f>
        <v>0</v>
      </c>
      <c r="AV57" s="122">
        <f>'2024-079-03 - SO03 - m.č....'!J33</f>
        <v>0</v>
      </c>
      <c r="AW57" s="122">
        <f>'2024-079-03 - SO03 - m.č....'!J34</f>
        <v>0</v>
      </c>
      <c r="AX57" s="122">
        <f>'2024-079-03 - SO03 - m.č....'!J35</f>
        <v>0</v>
      </c>
      <c r="AY57" s="122">
        <f>'2024-079-03 - SO03 - m.č....'!J36</f>
        <v>0</v>
      </c>
      <c r="AZ57" s="122">
        <f>'2024-079-03 - SO03 - m.č....'!F33</f>
        <v>0</v>
      </c>
      <c r="BA57" s="122">
        <f>'2024-079-03 - SO03 - m.č....'!F34</f>
        <v>0</v>
      </c>
      <c r="BB57" s="122">
        <f>'2024-079-03 - SO03 - m.č....'!F35</f>
        <v>0</v>
      </c>
      <c r="BC57" s="122">
        <f>'2024-079-03 - SO03 - m.č....'!F36</f>
        <v>0</v>
      </c>
      <c r="BD57" s="124">
        <f>'2024-079-03 - SO03 - m.č....'!F37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24.7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'2024-079-04 - SO04 - m.č....'!J30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'2024-079-04 - SO04 - m.č....'!P95</f>
        <v>0</v>
      </c>
      <c r="AV58" s="122">
        <f>'2024-079-04 - SO04 - m.č....'!J33</f>
        <v>0</v>
      </c>
      <c r="AW58" s="122">
        <f>'2024-079-04 - SO04 - m.č....'!J34</f>
        <v>0</v>
      </c>
      <c r="AX58" s="122">
        <f>'2024-079-04 - SO04 - m.č....'!J35</f>
        <v>0</v>
      </c>
      <c r="AY58" s="122">
        <f>'2024-079-04 - SO04 - m.č....'!J36</f>
        <v>0</v>
      </c>
      <c r="AZ58" s="122">
        <f>'2024-079-04 - SO04 - m.č....'!F33</f>
        <v>0</v>
      </c>
      <c r="BA58" s="122">
        <f>'2024-079-04 - SO04 - m.č....'!F34</f>
        <v>0</v>
      </c>
      <c r="BB58" s="122">
        <f>'2024-079-04 - SO04 - m.č....'!F35</f>
        <v>0</v>
      </c>
      <c r="BC58" s="122">
        <f>'2024-079-04 - SO04 - m.č....'!F36</f>
        <v>0</v>
      </c>
      <c r="BD58" s="124">
        <f>'2024-079-04 - SO04 - m.č....'!F37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24.7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'2024-079-05 - SO05 - m.č....'!J30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'2024-079-05 - SO05 - m.č....'!P92</f>
        <v>0</v>
      </c>
      <c r="AV59" s="122">
        <f>'2024-079-05 - SO05 - m.č....'!J33</f>
        <v>0</v>
      </c>
      <c r="AW59" s="122">
        <f>'2024-079-05 - SO05 - m.č....'!J34</f>
        <v>0</v>
      </c>
      <c r="AX59" s="122">
        <f>'2024-079-05 - SO05 - m.č....'!J35</f>
        <v>0</v>
      </c>
      <c r="AY59" s="122">
        <f>'2024-079-05 - SO05 - m.č....'!J36</f>
        <v>0</v>
      </c>
      <c r="AZ59" s="122">
        <f>'2024-079-05 - SO05 - m.č....'!F33</f>
        <v>0</v>
      </c>
      <c r="BA59" s="122">
        <f>'2024-079-05 - SO05 - m.č....'!F34</f>
        <v>0</v>
      </c>
      <c r="BB59" s="122">
        <f>'2024-079-05 - SO05 - m.č....'!F35</f>
        <v>0</v>
      </c>
      <c r="BC59" s="122">
        <f>'2024-079-05 - SO05 - m.č....'!F36</f>
        <v>0</v>
      </c>
      <c r="BD59" s="124">
        <f>'2024-079-05 - SO05 - m.č....'!F37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24.7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'2024-079-06 - SO06 - m.č....'!J30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'2024-079-06 - SO06 - m.č....'!P92</f>
        <v>0</v>
      </c>
      <c r="AV60" s="122">
        <f>'2024-079-06 - SO06 - m.č....'!J33</f>
        <v>0</v>
      </c>
      <c r="AW60" s="122">
        <f>'2024-079-06 - SO06 - m.č....'!J34</f>
        <v>0</v>
      </c>
      <c r="AX60" s="122">
        <f>'2024-079-06 - SO06 - m.č....'!J35</f>
        <v>0</v>
      </c>
      <c r="AY60" s="122">
        <f>'2024-079-06 - SO06 - m.č....'!J36</f>
        <v>0</v>
      </c>
      <c r="AZ60" s="122">
        <f>'2024-079-06 - SO06 - m.č....'!F33</f>
        <v>0</v>
      </c>
      <c r="BA60" s="122">
        <f>'2024-079-06 - SO06 - m.č....'!F34</f>
        <v>0</v>
      </c>
      <c r="BB60" s="122">
        <f>'2024-079-06 - SO06 - m.č....'!F35</f>
        <v>0</v>
      </c>
      <c r="BC60" s="122">
        <f>'2024-079-06 - SO06 - m.č....'!F36</f>
        <v>0</v>
      </c>
      <c r="BD60" s="124">
        <f>'2024-079-06 - SO06 - m.č....'!F37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24.7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'2024-079-07 - SO07 - střecha'!J30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'2024-079-07 - SO07 - střecha'!P89</f>
        <v>0</v>
      </c>
      <c r="AV61" s="122">
        <f>'2024-079-07 - SO07 - střecha'!J33</f>
        <v>0</v>
      </c>
      <c r="AW61" s="122">
        <f>'2024-079-07 - SO07 - střecha'!J34</f>
        <v>0</v>
      </c>
      <c r="AX61" s="122">
        <f>'2024-079-07 - SO07 - střecha'!J35</f>
        <v>0</v>
      </c>
      <c r="AY61" s="122">
        <f>'2024-079-07 - SO07 - střecha'!J36</f>
        <v>0</v>
      </c>
      <c r="AZ61" s="122">
        <f>'2024-079-07 - SO07 - střecha'!F33</f>
        <v>0</v>
      </c>
      <c r="BA61" s="122">
        <f>'2024-079-07 - SO07 - střecha'!F34</f>
        <v>0</v>
      </c>
      <c r="BB61" s="122">
        <f>'2024-079-07 - SO07 - střecha'!F35</f>
        <v>0</v>
      </c>
      <c r="BC61" s="122">
        <f>'2024-079-07 - SO07 - střecha'!F36</f>
        <v>0</v>
      </c>
      <c r="BD61" s="124">
        <f>'2024-079-07 - SO07 - střecha'!F37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7" customFormat="1" ht="24.75" customHeight="1">
      <c r="A62" s="113" t="s">
        <v>76</v>
      </c>
      <c r="B62" s="114"/>
      <c r="C62" s="115"/>
      <c r="D62" s="116" t="s">
        <v>101</v>
      </c>
      <c r="E62" s="116"/>
      <c r="F62" s="116"/>
      <c r="G62" s="116"/>
      <c r="H62" s="116"/>
      <c r="I62" s="117"/>
      <c r="J62" s="116" t="s">
        <v>102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'2024-079-08 - Profese - ZTI'!J30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'2024-079-08 - Profese - ZTI'!P81</f>
        <v>0</v>
      </c>
      <c r="AV62" s="122">
        <f>'2024-079-08 - Profese - ZTI'!J33</f>
        <v>0</v>
      </c>
      <c r="AW62" s="122">
        <f>'2024-079-08 - Profese - ZTI'!J34</f>
        <v>0</v>
      </c>
      <c r="AX62" s="122">
        <f>'2024-079-08 - Profese - ZTI'!J35</f>
        <v>0</v>
      </c>
      <c r="AY62" s="122">
        <f>'2024-079-08 - Profese - ZTI'!J36</f>
        <v>0</v>
      </c>
      <c r="AZ62" s="122">
        <f>'2024-079-08 - Profese - ZTI'!F33</f>
        <v>0</v>
      </c>
      <c r="BA62" s="122">
        <f>'2024-079-08 - Profese - ZTI'!F34</f>
        <v>0</v>
      </c>
      <c r="BB62" s="122">
        <f>'2024-079-08 - Profese - ZTI'!F35</f>
        <v>0</v>
      </c>
      <c r="BC62" s="122">
        <f>'2024-079-08 - Profese - ZTI'!F36</f>
        <v>0</v>
      </c>
      <c r="BD62" s="124">
        <f>'2024-079-08 - Profese - ZTI'!F37</f>
        <v>0</v>
      </c>
      <c r="BE62" s="7"/>
      <c r="BT62" s="125" t="s">
        <v>80</v>
      </c>
      <c r="BV62" s="125" t="s">
        <v>74</v>
      </c>
      <c r="BW62" s="125" t="s">
        <v>103</v>
      </c>
      <c r="BX62" s="125" t="s">
        <v>5</v>
      </c>
      <c r="CL62" s="125" t="s">
        <v>19</v>
      </c>
      <c r="CM62" s="125" t="s">
        <v>82</v>
      </c>
    </row>
    <row r="63" s="7" customFormat="1" ht="24.75" customHeight="1">
      <c r="A63" s="113" t="s">
        <v>76</v>
      </c>
      <c r="B63" s="114"/>
      <c r="C63" s="115"/>
      <c r="D63" s="116" t="s">
        <v>104</v>
      </c>
      <c r="E63" s="116"/>
      <c r="F63" s="116"/>
      <c r="G63" s="116"/>
      <c r="H63" s="116"/>
      <c r="I63" s="117"/>
      <c r="J63" s="116" t="s">
        <v>105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'2024-079-09 - Profese - U...'!J30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'2024-079-09 - Profese - U...'!P80</f>
        <v>0</v>
      </c>
      <c r="AV63" s="122">
        <f>'2024-079-09 - Profese - U...'!J33</f>
        <v>0</v>
      </c>
      <c r="AW63" s="122">
        <f>'2024-079-09 - Profese - U...'!J34</f>
        <v>0</v>
      </c>
      <c r="AX63" s="122">
        <f>'2024-079-09 - Profese - U...'!J35</f>
        <v>0</v>
      </c>
      <c r="AY63" s="122">
        <f>'2024-079-09 - Profese - U...'!J36</f>
        <v>0</v>
      </c>
      <c r="AZ63" s="122">
        <f>'2024-079-09 - Profese - U...'!F33</f>
        <v>0</v>
      </c>
      <c r="BA63" s="122">
        <f>'2024-079-09 - Profese - U...'!F34</f>
        <v>0</v>
      </c>
      <c r="BB63" s="122">
        <f>'2024-079-09 - Profese - U...'!F35</f>
        <v>0</v>
      </c>
      <c r="BC63" s="122">
        <f>'2024-079-09 - Profese - U...'!F36</f>
        <v>0</v>
      </c>
      <c r="BD63" s="124">
        <f>'2024-079-09 - Profese - U...'!F37</f>
        <v>0</v>
      </c>
      <c r="BE63" s="7"/>
      <c r="BT63" s="125" t="s">
        <v>80</v>
      </c>
      <c r="BV63" s="125" t="s">
        <v>74</v>
      </c>
      <c r="BW63" s="125" t="s">
        <v>106</v>
      </c>
      <c r="BX63" s="125" t="s">
        <v>5</v>
      </c>
      <c r="CL63" s="125" t="s">
        <v>19</v>
      </c>
      <c r="CM63" s="125" t="s">
        <v>82</v>
      </c>
    </row>
    <row r="64" s="7" customFormat="1" ht="24.75" customHeight="1">
      <c r="A64" s="113" t="s">
        <v>76</v>
      </c>
      <c r="B64" s="114"/>
      <c r="C64" s="115"/>
      <c r="D64" s="116" t="s">
        <v>107</v>
      </c>
      <c r="E64" s="116"/>
      <c r="F64" s="116"/>
      <c r="G64" s="116"/>
      <c r="H64" s="116"/>
      <c r="I64" s="117"/>
      <c r="J64" s="116" t="s">
        <v>108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'2024-079-10 - Profese -VZ...'!J30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1">
        <v>0</v>
      </c>
      <c r="AT64" s="122">
        <f>ROUND(SUM(AV64:AW64),2)</f>
        <v>0</v>
      </c>
      <c r="AU64" s="123">
        <f>'2024-079-10 - Profese -VZ...'!P80</f>
        <v>0</v>
      </c>
      <c r="AV64" s="122">
        <f>'2024-079-10 - Profese -VZ...'!J33</f>
        <v>0</v>
      </c>
      <c r="AW64" s="122">
        <f>'2024-079-10 - Profese -VZ...'!J34</f>
        <v>0</v>
      </c>
      <c r="AX64" s="122">
        <f>'2024-079-10 - Profese -VZ...'!J35</f>
        <v>0</v>
      </c>
      <c r="AY64" s="122">
        <f>'2024-079-10 - Profese -VZ...'!J36</f>
        <v>0</v>
      </c>
      <c r="AZ64" s="122">
        <f>'2024-079-10 - Profese -VZ...'!F33</f>
        <v>0</v>
      </c>
      <c r="BA64" s="122">
        <f>'2024-079-10 - Profese -VZ...'!F34</f>
        <v>0</v>
      </c>
      <c r="BB64" s="122">
        <f>'2024-079-10 - Profese -VZ...'!F35</f>
        <v>0</v>
      </c>
      <c r="BC64" s="122">
        <f>'2024-079-10 - Profese -VZ...'!F36</f>
        <v>0</v>
      </c>
      <c r="BD64" s="124">
        <f>'2024-079-10 - Profese -VZ...'!F37</f>
        <v>0</v>
      </c>
      <c r="BE64" s="7"/>
      <c r="BT64" s="125" t="s">
        <v>80</v>
      </c>
      <c r="BV64" s="125" t="s">
        <v>74</v>
      </c>
      <c r="BW64" s="125" t="s">
        <v>109</v>
      </c>
      <c r="BX64" s="125" t="s">
        <v>5</v>
      </c>
      <c r="CL64" s="125" t="s">
        <v>19</v>
      </c>
      <c r="CM64" s="125" t="s">
        <v>82</v>
      </c>
    </row>
    <row r="65" s="7" customFormat="1" ht="24.75" customHeight="1">
      <c r="A65" s="113" t="s">
        <v>76</v>
      </c>
      <c r="B65" s="114"/>
      <c r="C65" s="115"/>
      <c r="D65" s="116" t="s">
        <v>110</v>
      </c>
      <c r="E65" s="116"/>
      <c r="F65" s="116"/>
      <c r="G65" s="116"/>
      <c r="H65" s="116"/>
      <c r="I65" s="117"/>
      <c r="J65" s="116" t="s">
        <v>111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'2024-079-11 - Profese - S...'!J30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'2024-079-11 - Profese - S...'!P80</f>
        <v>0</v>
      </c>
      <c r="AV65" s="122">
        <f>'2024-079-11 - Profese - S...'!J33</f>
        <v>0</v>
      </c>
      <c r="AW65" s="122">
        <f>'2024-079-11 - Profese - S...'!J34</f>
        <v>0</v>
      </c>
      <c r="AX65" s="122">
        <f>'2024-079-11 - Profese - S...'!J35</f>
        <v>0</v>
      </c>
      <c r="AY65" s="122">
        <f>'2024-079-11 - Profese - S...'!J36</f>
        <v>0</v>
      </c>
      <c r="AZ65" s="122">
        <f>'2024-079-11 - Profese - S...'!F33</f>
        <v>0</v>
      </c>
      <c r="BA65" s="122">
        <f>'2024-079-11 - Profese - S...'!F34</f>
        <v>0</v>
      </c>
      <c r="BB65" s="122">
        <f>'2024-079-11 - Profese - S...'!F35</f>
        <v>0</v>
      </c>
      <c r="BC65" s="122">
        <f>'2024-079-11 - Profese - S...'!F36</f>
        <v>0</v>
      </c>
      <c r="BD65" s="124">
        <f>'2024-079-11 - Profese - S...'!F37</f>
        <v>0</v>
      </c>
      <c r="BE65" s="7"/>
      <c r="BT65" s="125" t="s">
        <v>80</v>
      </c>
      <c r="BV65" s="125" t="s">
        <v>74</v>
      </c>
      <c r="BW65" s="125" t="s">
        <v>112</v>
      </c>
      <c r="BX65" s="125" t="s">
        <v>5</v>
      </c>
      <c r="CL65" s="125" t="s">
        <v>19</v>
      </c>
      <c r="CM65" s="125" t="s">
        <v>82</v>
      </c>
    </row>
    <row r="66" s="7" customFormat="1" ht="24.75" customHeight="1">
      <c r="A66" s="113" t="s">
        <v>76</v>
      </c>
      <c r="B66" s="114"/>
      <c r="C66" s="115"/>
      <c r="D66" s="116" t="s">
        <v>113</v>
      </c>
      <c r="E66" s="116"/>
      <c r="F66" s="116"/>
      <c r="G66" s="116"/>
      <c r="H66" s="116"/>
      <c r="I66" s="117"/>
      <c r="J66" s="116" t="s">
        <v>114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'2024-079-12 - Profese - R...'!J30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21">
        <v>0</v>
      </c>
      <c r="AT66" s="122">
        <f>ROUND(SUM(AV66:AW66),2)</f>
        <v>0</v>
      </c>
      <c r="AU66" s="123">
        <f>'2024-079-12 - Profese - R...'!P80</f>
        <v>0</v>
      </c>
      <c r="AV66" s="122">
        <f>'2024-079-12 - Profese - R...'!J33</f>
        <v>0</v>
      </c>
      <c r="AW66" s="122">
        <f>'2024-079-12 - Profese - R...'!J34</f>
        <v>0</v>
      </c>
      <c r="AX66" s="122">
        <f>'2024-079-12 - Profese - R...'!J35</f>
        <v>0</v>
      </c>
      <c r="AY66" s="122">
        <f>'2024-079-12 - Profese - R...'!J36</f>
        <v>0</v>
      </c>
      <c r="AZ66" s="122">
        <f>'2024-079-12 - Profese - R...'!F33</f>
        <v>0</v>
      </c>
      <c r="BA66" s="122">
        <f>'2024-079-12 - Profese - R...'!F34</f>
        <v>0</v>
      </c>
      <c r="BB66" s="122">
        <f>'2024-079-12 - Profese - R...'!F35</f>
        <v>0</v>
      </c>
      <c r="BC66" s="122">
        <f>'2024-079-12 - Profese - R...'!F36</f>
        <v>0</v>
      </c>
      <c r="BD66" s="124">
        <f>'2024-079-12 - Profese - R...'!F37</f>
        <v>0</v>
      </c>
      <c r="BE66" s="7"/>
      <c r="BT66" s="125" t="s">
        <v>80</v>
      </c>
      <c r="BV66" s="125" t="s">
        <v>74</v>
      </c>
      <c r="BW66" s="125" t="s">
        <v>115</v>
      </c>
      <c r="BX66" s="125" t="s">
        <v>5</v>
      </c>
      <c r="CL66" s="125" t="s">
        <v>19</v>
      </c>
      <c r="CM66" s="125" t="s">
        <v>82</v>
      </c>
    </row>
    <row r="67" s="7" customFormat="1" ht="24.75" customHeight="1">
      <c r="A67" s="113" t="s">
        <v>76</v>
      </c>
      <c r="B67" s="114"/>
      <c r="C67" s="115"/>
      <c r="D67" s="116" t="s">
        <v>116</v>
      </c>
      <c r="E67" s="116"/>
      <c r="F67" s="116"/>
      <c r="G67" s="116"/>
      <c r="H67" s="116"/>
      <c r="I67" s="117"/>
      <c r="J67" s="116" t="s">
        <v>117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'2024-079-13 - Profese - S...'!J30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79</v>
      </c>
      <c r="AR67" s="120"/>
      <c r="AS67" s="121">
        <v>0</v>
      </c>
      <c r="AT67" s="122">
        <f>ROUND(SUM(AV67:AW67),2)</f>
        <v>0</v>
      </c>
      <c r="AU67" s="123">
        <f>'2024-079-13 - Profese - S...'!P80</f>
        <v>0</v>
      </c>
      <c r="AV67" s="122">
        <f>'2024-079-13 - Profese - S...'!J33</f>
        <v>0</v>
      </c>
      <c r="AW67" s="122">
        <f>'2024-079-13 - Profese - S...'!J34</f>
        <v>0</v>
      </c>
      <c r="AX67" s="122">
        <f>'2024-079-13 - Profese - S...'!J35</f>
        <v>0</v>
      </c>
      <c r="AY67" s="122">
        <f>'2024-079-13 - Profese - S...'!J36</f>
        <v>0</v>
      </c>
      <c r="AZ67" s="122">
        <f>'2024-079-13 - Profese - S...'!F33</f>
        <v>0</v>
      </c>
      <c r="BA67" s="122">
        <f>'2024-079-13 - Profese - S...'!F34</f>
        <v>0</v>
      </c>
      <c r="BB67" s="122">
        <f>'2024-079-13 - Profese - S...'!F35</f>
        <v>0</v>
      </c>
      <c r="BC67" s="122">
        <f>'2024-079-13 - Profese - S...'!F36</f>
        <v>0</v>
      </c>
      <c r="BD67" s="124">
        <f>'2024-079-13 - Profese - S...'!F37</f>
        <v>0</v>
      </c>
      <c r="BE67" s="7"/>
      <c r="BT67" s="125" t="s">
        <v>80</v>
      </c>
      <c r="BV67" s="125" t="s">
        <v>74</v>
      </c>
      <c r="BW67" s="125" t="s">
        <v>118</v>
      </c>
      <c r="BX67" s="125" t="s">
        <v>5</v>
      </c>
      <c r="CL67" s="125" t="s">
        <v>19</v>
      </c>
      <c r="CM67" s="125" t="s">
        <v>82</v>
      </c>
    </row>
    <row r="68" s="7" customFormat="1" ht="24.75" customHeight="1">
      <c r="A68" s="113" t="s">
        <v>76</v>
      </c>
      <c r="B68" s="114"/>
      <c r="C68" s="115"/>
      <c r="D68" s="116" t="s">
        <v>119</v>
      </c>
      <c r="E68" s="116"/>
      <c r="F68" s="116"/>
      <c r="G68" s="116"/>
      <c r="H68" s="116"/>
      <c r="I68" s="117"/>
      <c r="J68" s="116" t="s">
        <v>120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'2024-079-14 - Profese - S...'!J30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'2024-079-14 - Profese - S...'!P80</f>
        <v>0</v>
      </c>
      <c r="AV68" s="122">
        <f>'2024-079-14 - Profese - S...'!J33</f>
        <v>0</v>
      </c>
      <c r="AW68" s="122">
        <f>'2024-079-14 - Profese - S...'!J34</f>
        <v>0</v>
      </c>
      <c r="AX68" s="122">
        <f>'2024-079-14 - Profese - S...'!J35</f>
        <v>0</v>
      </c>
      <c r="AY68" s="122">
        <f>'2024-079-14 - Profese - S...'!J36</f>
        <v>0</v>
      </c>
      <c r="AZ68" s="122">
        <f>'2024-079-14 - Profese - S...'!F33</f>
        <v>0</v>
      </c>
      <c r="BA68" s="122">
        <f>'2024-079-14 - Profese - S...'!F34</f>
        <v>0</v>
      </c>
      <c r="BB68" s="122">
        <f>'2024-079-14 - Profese - S...'!F35</f>
        <v>0</v>
      </c>
      <c r="BC68" s="122">
        <f>'2024-079-14 - Profese - S...'!F36</f>
        <v>0</v>
      </c>
      <c r="BD68" s="124">
        <f>'2024-079-14 - Profese - S...'!F37</f>
        <v>0</v>
      </c>
      <c r="BE68" s="7"/>
      <c r="BT68" s="125" t="s">
        <v>80</v>
      </c>
      <c r="BV68" s="125" t="s">
        <v>74</v>
      </c>
      <c r="BW68" s="125" t="s">
        <v>121</v>
      </c>
      <c r="BX68" s="125" t="s">
        <v>5</v>
      </c>
      <c r="CL68" s="125" t="s">
        <v>19</v>
      </c>
      <c r="CM68" s="125" t="s">
        <v>82</v>
      </c>
    </row>
    <row r="69" s="7" customFormat="1" ht="24.75" customHeight="1">
      <c r="A69" s="113" t="s">
        <v>76</v>
      </c>
      <c r="B69" s="114"/>
      <c r="C69" s="115"/>
      <c r="D69" s="116" t="s">
        <v>122</v>
      </c>
      <c r="E69" s="116"/>
      <c r="F69" s="116"/>
      <c r="G69" s="116"/>
      <c r="H69" s="116"/>
      <c r="I69" s="117"/>
      <c r="J69" s="116" t="s">
        <v>123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'2024-079-15 - Profese - S...'!J30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79</v>
      </c>
      <c r="AR69" s="120"/>
      <c r="AS69" s="121">
        <v>0</v>
      </c>
      <c r="AT69" s="122">
        <f>ROUND(SUM(AV69:AW69),2)</f>
        <v>0</v>
      </c>
      <c r="AU69" s="123">
        <f>'2024-079-15 - Profese - S...'!P80</f>
        <v>0</v>
      </c>
      <c r="AV69" s="122">
        <f>'2024-079-15 - Profese - S...'!J33</f>
        <v>0</v>
      </c>
      <c r="AW69" s="122">
        <f>'2024-079-15 - Profese - S...'!J34</f>
        <v>0</v>
      </c>
      <c r="AX69" s="122">
        <f>'2024-079-15 - Profese - S...'!J35</f>
        <v>0</v>
      </c>
      <c r="AY69" s="122">
        <f>'2024-079-15 - Profese - S...'!J36</f>
        <v>0</v>
      </c>
      <c r="AZ69" s="122">
        <f>'2024-079-15 - Profese - S...'!F33</f>
        <v>0</v>
      </c>
      <c r="BA69" s="122">
        <f>'2024-079-15 - Profese - S...'!F34</f>
        <v>0</v>
      </c>
      <c r="BB69" s="122">
        <f>'2024-079-15 - Profese - S...'!F35</f>
        <v>0</v>
      </c>
      <c r="BC69" s="122">
        <f>'2024-079-15 - Profese - S...'!F36</f>
        <v>0</v>
      </c>
      <c r="BD69" s="124">
        <f>'2024-079-15 - Profese - S...'!F37</f>
        <v>0</v>
      </c>
      <c r="BE69" s="7"/>
      <c r="BT69" s="125" t="s">
        <v>80</v>
      </c>
      <c r="BV69" s="125" t="s">
        <v>74</v>
      </c>
      <c r="BW69" s="125" t="s">
        <v>124</v>
      </c>
      <c r="BX69" s="125" t="s">
        <v>5</v>
      </c>
      <c r="CL69" s="125" t="s">
        <v>19</v>
      </c>
      <c r="CM69" s="125" t="s">
        <v>82</v>
      </c>
    </row>
    <row r="70" s="7" customFormat="1" ht="24.75" customHeight="1">
      <c r="A70" s="113" t="s">
        <v>76</v>
      </c>
      <c r="B70" s="114"/>
      <c r="C70" s="115"/>
      <c r="D70" s="116" t="s">
        <v>125</v>
      </c>
      <c r="E70" s="116"/>
      <c r="F70" s="116"/>
      <c r="G70" s="116"/>
      <c r="H70" s="116"/>
      <c r="I70" s="117"/>
      <c r="J70" s="116" t="s">
        <v>126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'2024-079-16 - Profese - S...'!J30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79</v>
      </c>
      <c r="AR70" s="120"/>
      <c r="AS70" s="121">
        <v>0</v>
      </c>
      <c r="AT70" s="122">
        <f>ROUND(SUM(AV70:AW70),2)</f>
        <v>0</v>
      </c>
      <c r="AU70" s="123">
        <f>'2024-079-16 - Profese - S...'!P81</f>
        <v>0</v>
      </c>
      <c r="AV70" s="122">
        <f>'2024-079-16 - Profese - S...'!J33</f>
        <v>0</v>
      </c>
      <c r="AW70" s="122">
        <f>'2024-079-16 - Profese - S...'!J34</f>
        <v>0</v>
      </c>
      <c r="AX70" s="122">
        <f>'2024-079-16 - Profese - S...'!J35</f>
        <v>0</v>
      </c>
      <c r="AY70" s="122">
        <f>'2024-079-16 - Profese - S...'!J36</f>
        <v>0</v>
      </c>
      <c r="AZ70" s="122">
        <f>'2024-079-16 - Profese - S...'!F33</f>
        <v>0</v>
      </c>
      <c r="BA70" s="122">
        <f>'2024-079-16 - Profese - S...'!F34</f>
        <v>0</v>
      </c>
      <c r="BB70" s="122">
        <f>'2024-079-16 - Profese - S...'!F35</f>
        <v>0</v>
      </c>
      <c r="BC70" s="122">
        <f>'2024-079-16 - Profese - S...'!F36</f>
        <v>0</v>
      </c>
      <c r="BD70" s="124">
        <f>'2024-079-16 - Profese - S...'!F37</f>
        <v>0</v>
      </c>
      <c r="BE70" s="7"/>
      <c r="BT70" s="125" t="s">
        <v>80</v>
      </c>
      <c r="BV70" s="125" t="s">
        <v>74</v>
      </c>
      <c r="BW70" s="125" t="s">
        <v>127</v>
      </c>
      <c r="BX70" s="125" t="s">
        <v>5</v>
      </c>
      <c r="CL70" s="125" t="s">
        <v>19</v>
      </c>
      <c r="CM70" s="125" t="s">
        <v>82</v>
      </c>
    </row>
    <row r="71" s="7" customFormat="1" ht="24.75" customHeight="1">
      <c r="A71" s="113" t="s">
        <v>76</v>
      </c>
      <c r="B71" s="114"/>
      <c r="C71" s="115"/>
      <c r="D71" s="116" t="s">
        <v>128</v>
      </c>
      <c r="E71" s="116"/>
      <c r="F71" s="116"/>
      <c r="G71" s="116"/>
      <c r="H71" s="116"/>
      <c r="I71" s="117"/>
      <c r="J71" s="116" t="s">
        <v>129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'2024-079-17 - Profese - S...'!J30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79</v>
      </c>
      <c r="AR71" s="120"/>
      <c r="AS71" s="121">
        <v>0</v>
      </c>
      <c r="AT71" s="122">
        <f>ROUND(SUM(AV71:AW71),2)</f>
        <v>0</v>
      </c>
      <c r="AU71" s="123">
        <f>'2024-079-17 - Profese - S...'!P86</f>
        <v>0</v>
      </c>
      <c r="AV71" s="122">
        <f>'2024-079-17 - Profese - S...'!J33</f>
        <v>0</v>
      </c>
      <c r="AW71" s="122">
        <f>'2024-079-17 - Profese - S...'!J34</f>
        <v>0</v>
      </c>
      <c r="AX71" s="122">
        <f>'2024-079-17 - Profese - S...'!J35</f>
        <v>0</v>
      </c>
      <c r="AY71" s="122">
        <f>'2024-079-17 - Profese - S...'!J36</f>
        <v>0</v>
      </c>
      <c r="AZ71" s="122">
        <f>'2024-079-17 - Profese - S...'!F33</f>
        <v>0</v>
      </c>
      <c r="BA71" s="122">
        <f>'2024-079-17 - Profese - S...'!F34</f>
        <v>0</v>
      </c>
      <c r="BB71" s="122">
        <f>'2024-079-17 - Profese - S...'!F35</f>
        <v>0</v>
      </c>
      <c r="BC71" s="122">
        <f>'2024-079-17 - Profese - S...'!F36</f>
        <v>0</v>
      </c>
      <c r="BD71" s="124">
        <f>'2024-079-17 - Profese - S...'!F37</f>
        <v>0</v>
      </c>
      <c r="BE71" s="7"/>
      <c r="BT71" s="125" t="s">
        <v>80</v>
      </c>
      <c r="BV71" s="125" t="s">
        <v>74</v>
      </c>
      <c r="BW71" s="125" t="s">
        <v>130</v>
      </c>
      <c r="BX71" s="125" t="s">
        <v>5</v>
      </c>
      <c r="CL71" s="125" t="s">
        <v>19</v>
      </c>
      <c r="CM71" s="125" t="s">
        <v>82</v>
      </c>
    </row>
    <row r="72" s="7" customFormat="1" ht="24.75" customHeight="1">
      <c r="A72" s="113" t="s">
        <v>76</v>
      </c>
      <c r="B72" s="114"/>
      <c r="C72" s="115"/>
      <c r="D72" s="116" t="s">
        <v>131</v>
      </c>
      <c r="E72" s="116"/>
      <c r="F72" s="116"/>
      <c r="G72" s="116"/>
      <c r="H72" s="116"/>
      <c r="I72" s="117"/>
      <c r="J72" s="116" t="s">
        <v>132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'2024-079-18 - VRN - vedle...'!J30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79</v>
      </c>
      <c r="AR72" s="120"/>
      <c r="AS72" s="126">
        <v>0</v>
      </c>
      <c r="AT72" s="127">
        <f>ROUND(SUM(AV72:AW72),2)</f>
        <v>0</v>
      </c>
      <c r="AU72" s="128">
        <f>'2024-079-18 - VRN - vedle...'!P85</f>
        <v>0</v>
      </c>
      <c r="AV72" s="127">
        <f>'2024-079-18 - VRN - vedle...'!J33</f>
        <v>0</v>
      </c>
      <c r="AW72" s="127">
        <f>'2024-079-18 - VRN - vedle...'!J34</f>
        <v>0</v>
      </c>
      <c r="AX72" s="127">
        <f>'2024-079-18 - VRN - vedle...'!J35</f>
        <v>0</v>
      </c>
      <c r="AY72" s="127">
        <f>'2024-079-18 - VRN - vedle...'!J36</f>
        <v>0</v>
      </c>
      <c r="AZ72" s="127">
        <f>'2024-079-18 - VRN - vedle...'!F33</f>
        <v>0</v>
      </c>
      <c r="BA72" s="127">
        <f>'2024-079-18 - VRN - vedle...'!F34</f>
        <v>0</v>
      </c>
      <c r="BB72" s="127">
        <f>'2024-079-18 - VRN - vedle...'!F35</f>
        <v>0</v>
      </c>
      <c r="BC72" s="127">
        <f>'2024-079-18 - VRN - vedle...'!F36</f>
        <v>0</v>
      </c>
      <c r="BD72" s="129">
        <f>'2024-079-18 - VRN - vedle...'!F37</f>
        <v>0</v>
      </c>
      <c r="BE72" s="7"/>
      <c r="BT72" s="125" t="s">
        <v>80</v>
      </c>
      <c r="BV72" s="125" t="s">
        <v>74</v>
      </c>
      <c r="BW72" s="125" t="s">
        <v>133</v>
      </c>
      <c r="BX72" s="125" t="s">
        <v>5</v>
      </c>
      <c r="CL72" s="125" t="s">
        <v>19</v>
      </c>
      <c r="CM72" s="125" t="s">
        <v>82</v>
      </c>
    </row>
    <row r="73" s="2" customFormat="1" ht="30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6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46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</row>
  </sheetData>
  <sheetProtection sheet="1" formatColumns="0" formatRows="0" objects="1" scenarios="1" spinCount="100000" saltValue="Hs0zEJ3/ilaYHZancEm4FRp2QJjgvN/42B8YpabnvJCu38lGsXBWku/oLBYfC22SBE6mUSnaOh7VymEkj88hfQ==" hashValue="bs+s9XIe7fUFlLNmkny7cTYcZ6osI0VBqDRw4+xqzJc/B6CPlzLnd22McXG2gikYx5/sKw5aimyxXTqv3qoDXQ==" algorithmName="SHA-512" password="CC35"/>
  <mergeCells count="110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5" location="'2024-079-01 - SO01 - m.č....'!C2" display="/"/>
    <hyperlink ref="A56" location="'2024-079-02 - SO02 - m.č....'!C2" display="/"/>
    <hyperlink ref="A57" location="'2024-079-03 - SO03 - m.č....'!C2" display="/"/>
    <hyperlink ref="A58" location="'2024-079-04 - SO04 - m.č....'!C2" display="/"/>
    <hyperlink ref="A59" location="'2024-079-05 - SO05 - m.č....'!C2" display="/"/>
    <hyperlink ref="A60" location="'2024-079-06 - SO06 - m.č....'!C2" display="/"/>
    <hyperlink ref="A61" location="'2024-079-07 - SO07 - střecha'!C2" display="/"/>
    <hyperlink ref="A62" location="'2024-079-08 - Profese - ZTI'!C2" display="/"/>
    <hyperlink ref="A63" location="'2024-079-09 - Profese - U...'!C2" display="/"/>
    <hyperlink ref="A64" location="'2024-079-10 - Profese -VZ...'!C2" display="/"/>
    <hyperlink ref="A65" location="'2024-079-11 - Profese - S...'!C2" display="/"/>
    <hyperlink ref="A66" location="'2024-079-12 - Profese - R...'!C2" display="/"/>
    <hyperlink ref="A67" location="'2024-079-13 - Profese - S...'!C2" display="/"/>
    <hyperlink ref="A68" location="'2024-079-14 - Profese - S...'!C2" display="/"/>
    <hyperlink ref="A69" location="'2024-079-15 - Profese - S...'!C2" display="/"/>
    <hyperlink ref="A70" location="'2024-079-16 - Profese - S...'!C2" display="/"/>
    <hyperlink ref="A71" location="'2024-079-17 - Profese - S...'!C2" display="/"/>
    <hyperlink ref="A72" location="'2024-079-18 - VRN - vedl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ROUND((SUM(BE100:BE453)),  2)</f>
        <v>0</v>
      </c>
      <c r="G33" s="40"/>
      <c r="H33" s="40"/>
      <c r="I33" s="150">
        <v>0.20999999999999999</v>
      </c>
      <c r="J33" s="149">
        <f>ROUND(((SUM(BE100:BE453))*I33),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ROUND((SUM(BF100:BF453)),  2)</f>
        <v>0</v>
      </c>
      <c r="G34" s="40"/>
      <c r="H34" s="40"/>
      <c r="I34" s="150">
        <v>0.12</v>
      </c>
      <c r="J34" s="149">
        <f>ROUND(((SUM(BF100:BF453))*I34),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ROUND((SUM(BG100:BG453)),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ROUND((SUM(BH100:BH453)),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ROUND((SUM(BI100:BI453)),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2024-079-01 - SO01 - m.č. 2.09 a 2.10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142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143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</v>
      </c>
      <c r="E62" s="176"/>
      <c r="F62" s="176"/>
      <c r="G62" s="176"/>
      <c r="H62" s="176"/>
      <c r="I62" s="176"/>
      <c r="J62" s="177">
        <f>J111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</v>
      </c>
      <c r="E63" s="176"/>
      <c r="F63" s="176"/>
      <c r="G63" s="176"/>
      <c r="H63" s="176"/>
      <c r="I63" s="176"/>
      <c r="J63" s="177">
        <f>J116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146</v>
      </c>
      <c r="E64" s="176"/>
      <c r="F64" s="176"/>
      <c r="G64" s="176"/>
      <c r="H64" s="176"/>
      <c r="I64" s="176"/>
      <c r="J64" s="177">
        <f>J121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147</v>
      </c>
      <c r="E65" s="176"/>
      <c r="F65" s="176"/>
      <c r="G65" s="176"/>
      <c r="H65" s="176"/>
      <c r="I65" s="176"/>
      <c r="J65" s="177">
        <f>J127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148</v>
      </c>
      <c r="E66" s="176"/>
      <c r="F66" s="176"/>
      <c r="G66" s="176"/>
      <c r="H66" s="176"/>
      <c r="I66" s="176"/>
      <c r="J66" s="177">
        <f>J138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149</v>
      </c>
      <c r="E67" s="176"/>
      <c r="F67" s="176"/>
      <c r="G67" s="176"/>
      <c r="H67" s="176"/>
      <c r="I67" s="176"/>
      <c r="J67" s="177">
        <f>J148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150</v>
      </c>
      <c r="E68" s="176"/>
      <c r="F68" s="176"/>
      <c r="G68" s="176"/>
      <c r="H68" s="176"/>
      <c r="I68" s="176"/>
      <c r="J68" s="177">
        <f>J159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151</v>
      </c>
      <c r="E69" s="170"/>
      <c r="F69" s="170"/>
      <c r="G69" s="170"/>
      <c r="H69" s="170"/>
      <c r="I69" s="170"/>
      <c r="J69" s="171">
        <f>J162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152</v>
      </c>
      <c r="E70" s="176"/>
      <c r="F70" s="176"/>
      <c r="G70" s="176"/>
      <c r="H70" s="176"/>
      <c r="I70" s="176"/>
      <c r="J70" s="177">
        <f>J163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153</v>
      </c>
      <c r="E71" s="176"/>
      <c r="F71" s="176"/>
      <c r="G71" s="176"/>
      <c r="H71" s="176"/>
      <c r="I71" s="176"/>
      <c r="J71" s="177">
        <f>J168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154</v>
      </c>
      <c r="E72" s="176"/>
      <c r="F72" s="176"/>
      <c r="G72" s="176"/>
      <c r="H72" s="176"/>
      <c r="I72" s="176"/>
      <c r="J72" s="177">
        <f>J172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155</v>
      </c>
      <c r="E73" s="176"/>
      <c r="F73" s="176"/>
      <c r="G73" s="176"/>
      <c r="H73" s="176"/>
      <c r="I73" s="176"/>
      <c r="J73" s="177">
        <f>J229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156</v>
      </c>
      <c r="E74" s="176"/>
      <c r="F74" s="176"/>
      <c r="G74" s="176"/>
      <c r="H74" s="176"/>
      <c r="I74" s="176"/>
      <c r="J74" s="177">
        <f>J240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157</v>
      </c>
      <c r="E75" s="176"/>
      <c r="F75" s="176"/>
      <c r="G75" s="176"/>
      <c r="H75" s="176"/>
      <c r="I75" s="176"/>
      <c r="J75" s="177">
        <f>J245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158</v>
      </c>
      <c r="E76" s="176"/>
      <c r="F76" s="176"/>
      <c r="G76" s="176"/>
      <c r="H76" s="176"/>
      <c r="I76" s="176"/>
      <c r="J76" s="177">
        <f>J292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159</v>
      </c>
      <c r="E77" s="176"/>
      <c r="F77" s="176"/>
      <c r="G77" s="176"/>
      <c r="H77" s="176"/>
      <c r="I77" s="176"/>
      <c r="J77" s="177">
        <f>J339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160</v>
      </c>
      <c r="E78" s="176"/>
      <c r="F78" s="176"/>
      <c r="G78" s="176"/>
      <c r="H78" s="176"/>
      <c r="I78" s="176"/>
      <c r="J78" s="177">
        <f>J406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161</v>
      </c>
      <c r="E79" s="176"/>
      <c r="F79" s="176"/>
      <c r="G79" s="176"/>
      <c r="H79" s="176"/>
      <c r="I79" s="176"/>
      <c r="J79" s="177">
        <f>J420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7"/>
      <c r="C80" s="168"/>
      <c r="D80" s="169" t="s">
        <v>162</v>
      </c>
      <c r="E80" s="170"/>
      <c r="F80" s="170"/>
      <c r="G80" s="170"/>
      <c r="H80" s="170"/>
      <c r="I80" s="170"/>
      <c r="J80" s="171">
        <f>J447</f>
        <v>0</v>
      </c>
      <c r="K80" s="168"/>
      <c r="L80" s="17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163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 xml:space="preserve"> ČZU - FLD  - Dřevařský pavilon, stavební úpravy m.č. 2.09, 2.10, 2.11, 2.12, 2.21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135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2024-079-01 - SO01 - m.č. 2.09 a 2.10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 xml:space="preserve">KAMÝCKÁ 1176, PRAHA - SUCHDOL </v>
      </c>
      <c r="G94" s="42"/>
      <c r="H94" s="42"/>
      <c r="I94" s="34" t="s">
        <v>23</v>
      </c>
      <c r="J94" s="74" t="str">
        <f>IF(J12="","",J12)</f>
        <v>4. 10. 2024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E15</f>
        <v>ČZU V PRAZE, FAKULTA LESNICKÁ A DŘEVAŘSKÁ, Praha 6</v>
      </c>
      <c r="G96" s="42"/>
      <c r="H96" s="42"/>
      <c r="I96" s="34" t="s">
        <v>31</v>
      </c>
      <c r="J96" s="38" t="str">
        <f>E21</f>
        <v>Ing. Vladimír Čapka Gerstnerova 5/658 Praha 7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IF(E18="","",E18)</f>
        <v>Vyplň údaj</v>
      </c>
      <c r="G97" s="42"/>
      <c r="H97" s="42"/>
      <c r="I97" s="34" t="s">
        <v>34</v>
      </c>
      <c r="J97" s="38" t="str">
        <f>E24</f>
        <v xml:space="preserve"> 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164</v>
      </c>
      <c r="D99" s="182" t="s">
        <v>57</v>
      </c>
      <c r="E99" s="182" t="s">
        <v>53</v>
      </c>
      <c r="F99" s="182" t="s">
        <v>54</v>
      </c>
      <c r="G99" s="182" t="s">
        <v>165</v>
      </c>
      <c r="H99" s="182" t="s">
        <v>166</v>
      </c>
      <c r="I99" s="182" t="s">
        <v>167</v>
      </c>
      <c r="J99" s="182" t="s">
        <v>140</v>
      </c>
      <c r="K99" s="183" t="s">
        <v>168</v>
      </c>
      <c r="L99" s="184"/>
      <c r="M99" s="94" t="s">
        <v>19</v>
      </c>
      <c r="N99" s="95" t="s">
        <v>42</v>
      </c>
      <c r="O99" s="95" t="s">
        <v>169</v>
      </c>
      <c r="P99" s="95" t="s">
        <v>170</v>
      </c>
      <c r="Q99" s="95" t="s">
        <v>171</v>
      </c>
      <c r="R99" s="95" t="s">
        <v>172</v>
      </c>
      <c r="S99" s="95" t="s">
        <v>173</v>
      </c>
      <c r="T99" s="96" t="s">
        <v>174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175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P101+P162+P447</f>
        <v>0</v>
      </c>
      <c r="Q100" s="98"/>
      <c r="R100" s="187">
        <f>R101+R162+R447</f>
        <v>1.3695879674</v>
      </c>
      <c r="S100" s="98"/>
      <c r="T100" s="188">
        <f>T101+T162+T447</f>
        <v>2.4460210899999995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141</v>
      </c>
      <c r="BK100" s="189">
        <f>BK101+BK162+BK447</f>
        <v>0</v>
      </c>
    </row>
    <row r="101" s="12" customFormat="1" ht="25.92" customHeight="1">
      <c r="A101" s="12"/>
      <c r="B101" s="190"/>
      <c r="C101" s="191"/>
      <c r="D101" s="192" t="s">
        <v>71</v>
      </c>
      <c r="E101" s="193" t="s">
        <v>176</v>
      </c>
      <c r="F101" s="193" t="s">
        <v>177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P102+P111+P116+P121+P127+P138+P148+P159</f>
        <v>0</v>
      </c>
      <c r="Q101" s="198"/>
      <c r="R101" s="199">
        <f>R102+R111+R116+R121+R127+R138+R148+R159</f>
        <v>0.023729519999999997</v>
      </c>
      <c r="S101" s="198"/>
      <c r="T101" s="200">
        <f>T102+T111+T116+T121+T127+T138+T148+T159</f>
        <v>0.72465000000000002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72</v>
      </c>
      <c r="AY101" s="201" t="s">
        <v>178</v>
      </c>
      <c r="BK101" s="203">
        <f>BK102+BK111+BK116+BK121+BK127+BK138+BK148+BK159</f>
        <v>0</v>
      </c>
    </row>
    <row r="102" s="12" customFormat="1" ht="22.8" customHeight="1">
      <c r="A102" s="12"/>
      <c r="B102" s="190"/>
      <c r="C102" s="191"/>
      <c r="D102" s="192" t="s">
        <v>71</v>
      </c>
      <c r="E102" s="204" t="s">
        <v>179</v>
      </c>
      <c r="F102" s="204" t="s">
        <v>180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SUM(P103:P110)</f>
        <v>0</v>
      </c>
      <c r="Q102" s="198"/>
      <c r="R102" s="199">
        <f>SUM(R103:R110)</f>
        <v>0.013661999999999999</v>
      </c>
      <c r="S102" s="198"/>
      <c r="T102" s="200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80</v>
      </c>
      <c r="AT102" s="202" t="s">
        <v>71</v>
      </c>
      <c r="AU102" s="202" t="s">
        <v>80</v>
      </c>
      <c r="AY102" s="201" t="s">
        <v>178</v>
      </c>
      <c r="BK102" s="203">
        <f>SUM(BK103:BK110)</f>
        <v>0</v>
      </c>
    </row>
    <row r="103" s="2" customFormat="1" ht="16.5" customHeight="1">
      <c r="A103" s="40"/>
      <c r="B103" s="41"/>
      <c r="C103" s="206" t="s">
        <v>80</v>
      </c>
      <c r="D103" s="206" t="s">
        <v>181</v>
      </c>
      <c r="E103" s="207" t="s">
        <v>182</v>
      </c>
      <c r="F103" s="208" t="s">
        <v>183</v>
      </c>
      <c r="G103" s="209" t="s">
        <v>184</v>
      </c>
      <c r="H103" s="210">
        <v>41.399999999999999</v>
      </c>
      <c r="I103" s="211"/>
      <c r="J103" s="212">
        <f>ROUND(I103*H103,2)</f>
        <v>0</v>
      </c>
      <c r="K103" s="208" t="s">
        <v>185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0.00033</v>
      </c>
      <c r="R103" s="215">
        <f>Q103*H103</f>
        <v>0.013661999999999999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186</v>
      </c>
      <c r="AT103" s="217" t="s">
        <v>181</v>
      </c>
      <c r="AU103" s="217" t="s">
        <v>82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186</v>
      </c>
      <c r="BM103" s="217" t="s">
        <v>82</v>
      </c>
    </row>
    <row r="104" s="2" customFormat="1">
      <c r="A104" s="40"/>
      <c r="B104" s="41"/>
      <c r="C104" s="42"/>
      <c r="D104" s="219" t="s">
        <v>187</v>
      </c>
      <c r="E104" s="42"/>
      <c r="F104" s="220" t="s">
        <v>188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187</v>
      </c>
      <c r="AU104" s="19" t="s">
        <v>82</v>
      </c>
    </row>
    <row r="105" s="13" customFormat="1">
      <c r="A105" s="13"/>
      <c r="B105" s="224"/>
      <c r="C105" s="225"/>
      <c r="D105" s="226" t="s">
        <v>189</v>
      </c>
      <c r="E105" s="227" t="s">
        <v>19</v>
      </c>
      <c r="F105" s="228" t="s">
        <v>190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189</v>
      </c>
      <c r="AU105" s="234" t="s">
        <v>82</v>
      </c>
      <c r="AV105" s="13" t="s">
        <v>80</v>
      </c>
      <c r="AW105" s="13" t="s">
        <v>33</v>
      </c>
      <c r="AX105" s="13" t="s">
        <v>72</v>
      </c>
      <c r="AY105" s="234" t="s">
        <v>178</v>
      </c>
    </row>
    <row r="106" s="13" customFormat="1">
      <c r="A106" s="13"/>
      <c r="B106" s="224"/>
      <c r="C106" s="225"/>
      <c r="D106" s="226" t="s">
        <v>189</v>
      </c>
      <c r="E106" s="227" t="s">
        <v>19</v>
      </c>
      <c r="F106" s="228" t="s">
        <v>191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189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178</v>
      </c>
    </row>
    <row r="107" s="14" customFormat="1">
      <c r="A107" s="14"/>
      <c r="B107" s="235"/>
      <c r="C107" s="236"/>
      <c r="D107" s="226" t="s">
        <v>189</v>
      </c>
      <c r="E107" s="237" t="s">
        <v>19</v>
      </c>
      <c r="F107" s="238" t="s">
        <v>192</v>
      </c>
      <c r="G107" s="236"/>
      <c r="H107" s="239">
        <v>34.5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189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178</v>
      </c>
    </row>
    <row r="108" s="15" customFormat="1">
      <c r="A108" s="15"/>
      <c r="B108" s="246"/>
      <c r="C108" s="247"/>
      <c r="D108" s="226" t="s">
        <v>189</v>
      </c>
      <c r="E108" s="248" t="s">
        <v>19</v>
      </c>
      <c r="F108" s="249" t="s">
        <v>193</v>
      </c>
      <c r="G108" s="247"/>
      <c r="H108" s="250">
        <v>34.5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189</v>
      </c>
      <c r="AU108" s="256" t="s">
        <v>82</v>
      </c>
      <c r="AV108" s="15" t="s">
        <v>186</v>
      </c>
      <c r="AW108" s="15" t="s">
        <v>33</v>
      </c>
      <c r="AX108" s="15" t="s">
        <v>72</v>
      </c>
      <c r="AY108" s="256" t="s">
        <v>178</v>
      </c>
    </row>
    <row r="109" s="14" customFormat="1">
      <c r="A109" s="14"/>
      <c r="B109" s="235"/>
      <c r="C109" s="236"/>
      <c r="D109" s="226" t="s">
        <v>189</v>
      </c>
      <c r="E109" s="237" t="s">
        <v>19</v>
      </c>
      <c r="F109" s="238" t="s">
        <v>194</v>
      </c>
      <c r="G109" s="236"/>
      <c r="H109" s="239">
        <v>41.399999999999999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189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178</v>
      </c>
    </row>
    <row r="110" s="15" customFormat="1">
      <c r="A110" s="15"/>
      <c r="B110" s="246"/>
      <c r="C110" s="247"/>
      <c r="D110" s="226" t="s">
        <v>189</v>
      </c>
      <c r="E110" s="248" t="s">
        <v>19</v>
      </c>
      <c r="F110" s="249" t="s">
        <v>193</v>
      </c>
      <c r="G110" s="247"/>
      <c r="H110" s="250">
        <v>41.399999999999999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189</v>
      </c>
      <c r="AU110" s="256" t="s">
        <v>82</v>
      </c>
      <c r="AV110" s="15" t="s">
        <v>186</v>
      </c>
      <c r="AW110" s="15" t="s">
        <v>33</v>
      </c>
      <c r="AX110" s="15" t="s">
        <v>80</v>
      </c>
      <c r="AY110" s="256" t="s">
        <v>178</v>
      </c>
    </row>
    <row r="111" s="12" customFormat="1" ht="22.8" customHeight="1">
      <c r="A111" s="12"/>
      <c r="B111" s="190"/>
      <c r="C111" s="191"/>
      <c r="D111" s="192" t="s">
        <v>71</v>
      </c>
      <c r="E111" s="204" t="s">
        <v>195</v>
      </c>
      <c r="F111" s="204" t="s">
        <v>196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SUM(P112:P115)</f>
        <v>0</v>
      </c>
      <c r="Q111" s="198"/>
      <c r="R111" s="199">
        <f>SUM(R112:R115)</f>
        <v>0.0023140000000000001</v>
      </c>
      <c r="S111" s="198"/>
      <c r="T111" s="200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80</v>
      </c>
      <c r="AT111" s="202" t="s">
        <v>71</v>
      </c>
      <c r="AU111" s="202" t="s">
        <v>80</v>
      </c>
      <c r="AY111" s="201" t="s">
        <v>178</v>
      </c>
      <c r="BK111" s="203">
        <f>SUM(BK112:BK115)</f>
        <v>0</v>
      </c>
    </row>
    <row r="112" s="2" customFormat="1" ht="24.15" customHeight="1">
      <c r="A112" s="40"/>
      <c r="B112" s="41"/>
      <c r="C112" s="206" t="s">
        <v>82</v>
      </c>
      <c r="D112" s="206" t="s">
        <v>181</v>
      </c>
      <c r="E112" s="207" t="s">
        <v>197</v>
      </c>
      <c r="F112" s="208" t="s">
        <v>198</v>
      </c>
      <c r="G112" s="209" t="s">
        <v>184</v>
      </c>
      <c r="H112" s="210">
        <v>17.800000000000001</v>
      </c>
      <c r="I112" s="211"/>
      <c r="J112" s="212">
        <f>ROUND(I112*H112,2)</f>
        <v>0</v>
      </c>
      <c r="K112" s="208" t="s">
        <v>185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0.00012999999999999999</v>
      </c>
      <c r="R112" s="215">
        <f>Q112*H112</f>
        <v>0.0023140000000000001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186</v>
      </c>
      <c r="AT112" s="217" t="s">
        <v>181</v>
      </c>
      <c r="AU112" s="217" t="s">
        <v>82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186</v>
      </c>
      <c r="BM112" s="217" t="s">
        <v>186</v>
      </c>
    </row>
    <row r="113" s="2" customFormat="1">
      <c r="A113" s="40"/>
      <c r="B113" s="41"/>
      <c r="C113" s="42"/>
      <c r="D113" s="219" t="s">
        <v>187</v>
      </c>
      <c r="E113" s="42"/>
      <c r="F113" s="220" t="s">
        <v>199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187</v>
      </c>
      <c r="AU113" s="19" t="s">
        <v>82</v>
      </c>
    </row>
    <row r="114" s="14" customFormat="1">
      <c r="A114" s="14"/>
      <c r="B114" s="235"/>
      <c r="C114" s="236"/>
      <c r="D114" s="226" t="s">
        <v>189</v>
      </c>
      <c r="E114" s="237" t="s">
        <v>19</v>
      </c>
      <c r="F114" s="238" t="s">
        <v>200</v>
      </c>
      <c r="G114" s="236"/>
      <c r="H114" s="239">
        <v>17.800000000000001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189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178</v>
      </c>
    </row>
    <row r="115" s="15" customFormat="1">
      <c r="A115" s="15"/>
      <c r="B115" s="246"/>
      <c r="C115" s="247"/>
      <c r="D115" s="226" t="s">
        <v>189</v>
      </c>
      <c r="E115" s="248" t="s">
        <v>19</v>
      </c>
      <c r="F115" s="249" t="s">
        <v>193</v>
      </c>
      <c r="G115" s="247"/>
      <c r="H115" s="250">
        <v>17.800000000000001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189</v>
      </c>
      <c r="AU115" s="256" t="s">
        <v>82</v>
      </c>
      <c r="AV115" s="15" t="s">
        <v>186</v>
      </c>
      <c r="AW115" s="15" t="s">
        <v>33</v>
      </c>
      <c r="AX115" s="15" t="s">
        <v>80</v>
      </c>
      <c r="AY115" s="256" t="s">
        <v>178</v>
      </c>
    </row>
    <row r="116" s="12" customFormat="1" ht="22.8" customHeight="1">
      <c r="A116" s="12"/>
      <c r="B116" s="190"/>
      <c r="C116" s="191"/>
      <c r="D116" s="192" t="s">
        <v>71</v>
      </c>
      <c r="E116" s="204" t="s">
        <v>201</v>
      </c>
      <c r="F116" s="204" t="s">
        <v>202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SUM(P117:P120)</f>
        <v>0</v>
      </c>
      <c r="Q116" s="198"/>
      <c r="R116" s="199">
        <f>SUM(R117:R120)</f>
        <v>0.0026076000000000003</v>
      </c>
      <c r="S116" s="198"/>
      <c r="T116" s="200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80</v>
      </c>
      <c r="AT116" s="202" t="s">
        <v>71</v>
      </c>
      <c r="AU116" s="202" t="s">
        <v>80</v>
      </c>
      <c r="AY116" s="201" t="s">
        <v>178</v>
      </c>
      <c r="BK116" s="203">
        <f>SUM(BK117:BK120)</f>
        <v>0</v>
      </c>
    </row>
    <row r="117" s="2" customFormat="1" ht="24.15" customHeight="1">
      <c r="A117" s="40"/>
      <c r="B117" s="41"/>
      <c r="C117" s="206" t="s">
        <v>203</v>
      </c>
      <c r="D117" s="206" t="s">
        <v>181</v>
      </c>
      <c r="E117" s="207" t="s">
        <v>204</v>
      </c>
      <c r="F117" s="208" t="s">
        <v>205</v>
      </c>
      <c r="G117" s="209" t="s">
        <v>184</v>
      </c>
      <c r="H117" s="210">
        <v>65.189999999999998</v>
      </c>
      <c r="I117" s="211"/>
      <c r="J117" s="212">
        <f>ROUND(I117*H117,2)</f>
        <v>0</v>
      </c>
      <c r="K117" s="208" t="s">
        <v>185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4.0000000000000003E-05</v>
      </c>
      <c r="R117" s="215">
        <f>Q117*H117</f>
        <v>0.0026076000000000003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206</v>
      </c>
      <c r="AT117" s="217" t="s">
        <v>181</v>
      </c>
      <c r="AU117" s="217" t="s">
        <v>82</v>
      </c>
      <c r="AY117" s="19" t="s">
        <v>178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206</v>
      </c>
      <c r="BM117" s="217" t="s">
        <v>207</v>
      </c>
    </row>
    <row r="118" s="2" customFormat="1">
      <c r="A118" s="40"/>
      <c r="B118" s="41"/>
      <c r="C118" s="42"/>
      <c r="D118" s="219" t="s">
        <v>187</v>
      </c>
      <c r="E118" s="42"/>
      <c r="F118" s="220" t="s">
        <v>208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187</v>
      </c>
      <c r="AU118" s="19" t="s">
        <v>82</v>
      </c>
    </row>
    <row r="119" s="14" customFormat="1">
      <c r="A119" s="14"/>
      <c r="B119" s="235"/>
      <c r="C119" s="236"/>
      <c r="D119" s="226" t="s">
        <v>189</v>
      </c>
      <c r="E119" s="237" t="s">
        <v>19</v>
      </c>
      <c r="F119" s="238" t="s">
        <v>209</v>
      </c>
      <c r="G119" s="236"/>
      <c r="H119" s="239">
        <v>65.189999999999998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189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178</v>
      </c>
    </row>
    <row r="120" s="15" customFormat="1">
      <c r="A120" s="15"/>
      <c r="B120" s="246"/>
      <c r="C120" s="247"/>
      <c r="D120" s="226" t="s">
        <v>189</v>
      </c>
      <c r="E120" s="248" t="s">
        <v>19</v>
      </c>
      <c r="F120" s="249" t="s">
        <v>193</v>
      </c>
      <c r="G120" s="247"/>
      <c r="H120" s="250">
        <v>65.189999999999998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189</v>
      </c>
      <c r="AU120" s="256" t="s">
        <v>82</v>
      </c>
      <c r="AV120" s="15" t="s">
        <v>186</v>
      </c>
      <c r="AW120" s="15" t="s">
        <v>33</v>
      </c>
      <c r="AX120" s="15" t="s">
        <v>80</v>
      </c>
      <c r="AY120" s="256" t="s">
        <v>178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210</v>
      </c>
      <c r="F121" s="204" t="s">
        <v>211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SUM(P122:P126)</f>
        <v>0</v>
      </c>
      <c r="Q121" s="198"/>
      <c r="R121" s="199">
        <f>SUM(R122:R126)</f>
        <v>0</v>
      </c>
      <c r="S121" s="198"/>
      <c r="T121" s="200">
        <f>SUM(T122:T126)</f>
        <v>0.71999999999999997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71</v>
      </c>
      <c r="AU121" s="202" t="s">
        <v>80</v>
      </c>
      <c r="AY121" s="201" t="s">
        <v>178</v>
      </c>
      <c r="BK121" s="203">
        <f>SUM(BK122:BK126)</f>
        <v>0</v>
      </c>
    </row>
    <row r="122" s="2" customFormat="1" ht="16.5" customHeight="1">
      <c r="A122" s="40"/>
      <c r="B122" s="41"/>
      <c r="C122" s="206" t="s">
        <v>186</v>
      </c>
      <c r="D122" s="206" t="s">
        <v>181</v>
      </c>
      <c r="E122" s="207" t="s">
        <v>212</v>
      </c>
      <c r="F122" s="208" t="s">
        <v>213</v>
      </c>
      <c r="G122" s="209" t="s">
        <v>214</v>
      </c>
      <c r="H122" s="210">
        <v>0.29999999999999999</v>
      </c>
      <c r="I122" s="211"/>
      <c r="J122" s="212">
        <f>ROUND(I122*H122,2)</f>
        <v>0</v>
      </c>
      <c r="K122" s="208" t="s">
        <v>185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2.3999999999999999</v>
      </c>
      <c r="T122" s="216">
        <f>S122*H122</f>
        <v>0.71999999999999997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186</v>
      </c>
      <c r="AT122" s="217" t="s">
        <v>181</v>
      </c>
      <c r="AU122" s="217" t="s">
        <v>82</v>
      </c>
      <c r="AY122" s="19" t="s">
        <v>178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186</v>
      </c>
      <c r="BM122" s="217" t="s">
        <v>179</v>
      </c>
    </row>
    <row r="123" s="2" customFormat="1">
      <c r="A123" s="40"/>
      <c r="B123" s="41"/>
      <c r="C123" s="42"/>
      <c r="D123" s="219" t="s">
        <v>187</v>
      </c>
      <c r="E123" s="42"/>
      <c r="F123" s="220" t="s">
        <v>215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187</v>
      </c>
      <c r="AU123" s="19" t="s">
        <v>82</v>
      </c>
    </row>
    <row r="124" s="13" customFormat="1">
      <c r="A124" s="13"/>
      <c r="B124" s="224"/>
      <c r="C124" s="225"/>
      <c r="D124" s="226" t="s">
        <v>189</v>
      </c>
      <c r="E124" s="227" t="s">
        <v>19</v>
      </c>
      <c r="F124" s="228" t="s">
        <v>216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189</v>
      </c>
      <c r="AU124" s="234" t="s">
        <v>82</v>
      </c>
      <c r="AV124" s="13" t="s">
        <v>80</v>
      </c>
      <c r="AW124" s="13" t="s">
        <v>33</v>
      </c>
      <c r="AX124" s="13" t="s">
        <v>72</v>
      </c>
      <c r="AY124" s="234" t="s">
        <v>178</v>
      </c>
    </row>
    <row r="125" s="14" customFormat="1">
      <c r="A125" s="14"/>
      <c r="B125" s="235"/>
      <c r="C125" s="236"/>
      <c r="D125" s="226" t="s">
        <v>189</v>
      </c>
      <c r="E125" s="237" t="s">
        <v>19</v>
      </c>
      <c r="F125" s="238" t="s">
        <v>217</v>
      </c>
      <c r="G125" s="236"/>
      <c r="H125" s="239">
        <v>0.29999999999999999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189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178</v>
      </c>
    </row>
    <row r="126" s="15" customFormat="1">
      <c r="A126" s="15"/>
      <c r="B126" s="246"/>
      <c r="C126" s="247"/>
      <c r="D126" s="226" t="s">
        <v>189</v>
      </c>
      <c r="E126" s="248" t="s">
        <v>19</v>
      </c>
      <c r="F126" s="249" t="s">
        <v>193</v>
      </c>
      <c r="G126" s="247"/>
      <c r="H126" s="250">
        <v>0.29999999999999999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189</v>
      </c>
      <c r="AU126" s="256" t="s">
        <v>82</v>
      </c>
      <c r="AV126" s="15" t="s">
        <v>186</v>
      </c>
      <c r="AW126" s="15" t="s">
        <v>33</v>
      </c>
      <c r="AX126" s="15" t="s">
        <v>80</v>
      </c>
      <c r="AY126" s="256" t="s">
        <v>178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218</v>
      </c>
      <c r="F127" s="204" t="s">
        <v>219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SUM(P128:P137)</f>
        <v>0</v>
      </c>
      <c r="Q127" s="198"/>
      <c r="R127" s="199">
        <f>SUM(R128:R137)</f>
        <v>0.0010459199999999999</v>
      </c>
      <c r="S127" s="198"/>
      <c r="T127" s="200">
        <f>SUM(T128:T137)</f>
        <v>0.0046499999999999996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178</v>
      </c>
      <c r="BK127" s="203">
        <f>SUM(BK128:BK137)</f>
        <v>0</v>
      </c>
    </row>
    <row r="128" s="2" customFormat="1" ht="24.15" customHeight="1">
      <c r="A128" s="40"/>
      <c r="B128" s="41"/>
      <c r="C128" s="206" t="s">
        <v>220</v>
      </c>
      <c r="D128" s="206" t="s">
        <v>181</v>
      </c>
      <c r="E128" s="207" t="s">
        <v>221</v>
      </c>
      <c r="F128" s="208" t="s">
        <v>222</v>
      </c>
      <c r="G128" s="209" t="s">
        <v>223</v>
      </c>
      <c r="H128" s="210">
        <v>0.75</v>
      </c>
      <c r="I128" s="211"/>
      <c r="J128" s="212">
        <f>ROUND(I128*H128,2)</f>
        <v>0</v>
      </c>
      <c r="K128" s="208" t="s">
        <v>185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0.001054</v>
      </c>
      <c r="R128" s="215">
        <f>Q128*H128</f>
        <v>0.00079049999999999997</v>
      </c>
      <c r="S128" s="215">
        <v>0.0061999999999999998</v>
      </c>
      <c r="T128" s="216">
        <f>S128*H128</f>
        <v>0.0046499999999999996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186</v>
      </c>
      <c r="AT128" s="217" t="s">
        <v>181</v>
      </c>
      <c r="AU128" s="217" t="s">
        <v>82</v>
      </c>
      <c r="AY128" s="19" t="s">
        <v>178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186</v>
      </c>
      <c r="BM128" s="217" t="s">
        <v>224</v>
      </c>
    </row>
    <row r="129" s="2" customFormat="1">
      <c r="A129" s="40"/>
      <c r="B129" s="41"/>
      <c r="C129" s="42"/>
      <c r="D129" s="219" t="s">
        <v>187</v>
      </c>
      <c r="E129" s="42"/>
      <c r="F129" s="220" t="s">
        <v>225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187</v>
      </c>
      <c r="AU129" s="19" t="s">
        <v>82</v>
      </c>
    </row>
    <row r="130" s="13" customFormat="1">
      <c r="A130" s="13"/>
      <c r="B130" s="224"/>
      <c r="C130" s="225"/>
      <c r="D130" s="226" t="s">
        <v>189</v>
      </c>
      <c r="E130" s="227" t="s">
        <v>19</v>
      </c>
      <c r="F130" s="228" t="s">
        <v>226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189</v>
      </c>
      <c r="AU130" s="234" t="s">
        <v>82</v>
      </c>
      <c r="AV130" s="13" t="s">
        <v>80</v>
      </c>
      <c r="AW130" s="13" t="s">
        <v>33</v>
      </c>
      <c r="AX130" s="13" t="s">
        <v>72</v>
      </c>
      <c r="AY130" s="234" t="s">
        <v>178</v>
      </c>
    </row>
    <row r="131" s="14" customFormat="1">
      <c r="A131" s="14"/>
      <c r="B131" s="235"/>
      <c r="C131" s="236"/>
      <c r="D131" s="226" t="s">
        <v>189</v>
      </c>
      <c r="E131" s="237" t="s">
        <v>19</v>
      </c>
      <c r="F131" s="238" t="s">
        <v>227</v>
      </c>
      <c r="G131" s="236"/>
      <c r="H131" s="239">
        <v>0.75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189</v>
      </c>
      <c r="AU131" s="245" t="s">
        <v>82</v>
      </c>
      <c r="AV131" s="14" t="s">
        <v>82</v>
      </c>
      <c r="AW131" s="14" t="s">
        <v>33</v>
      </c>
      <c r="AX131" s="14" t="s">
        <v>72</v>
      </c>
      <c r="AY131" s="245" t="s">
        <v>178</v>
      </c>
    </row>
    <row r="132" s="15" customFormat="1">
      <c r="A132" s="15"/>
      <c r="B132" s="246"/>
      <c r="C132" s="247"/>
      <c r="D132" s="226" t="s">
        <v>189</v>
      </c>
      <c r="E132" s="248" t="s">
        <v>19</v>
      </c>
      <c r="F132" s="249" t="s">
        <v>193</v>
      </c>
      <c r="G132" s="247"/>
      <c r="H132" s="250">
        <v>0.75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189</v>
      </c>
      <c r="AU132" s="256" t="s">
        <v>82</v>
      </c>
      <c r="AV132" s="15" t="s">
        <v>186</v>
      </c>
      <c r="AW132" s="15" t="s">
        <v>33</v>
      </c>
      <c r="AX132" s="15" t="s">
        <v>80</v>
      </c>
      <c r="AY132" s="256" t="s">
        <v>178</v>
      </c>
    </row>
    <row r="133" s="2" customFormat="1" ht="24.15" customHeight="1">
      <c r="A133" s="40"/>
      <c r="B133" s="41"/>
      <c r="C133" s="206" t="s">
        <v>179</v>
      </c>
      <c r="D133" s="206" t="s">
        <v>181</v>
      </c>
      <c r="E133" s="207" t="s">
        <v>228</v>
      </c>
      <c r="F133" s="208" t="s">
        <v>229</v>
      </c>
      <c r="G133" s="209" t="s">
        <v>223</v>
      </c>
      <c r="H133" s="210">
        <v>3.2999999999999998</v>
      </c>
      <c r="I133" s="211"/>
      <c r="J133" s="212">
        <f>ROUND(I133*H133,2)</f>
        <v>0</v>
      </c>
      <c r="K133" s="208" t="s">
        <v>185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7.7399999999999998E-05</v>
      </c>
      <c r="R133" s="215">
        <f>Q133*H133</f>
        <v>0.00025541999999999996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186</v>
      </c>
      <c r="AT133" s="217" t="s">
        <v>181</v>
      </c>
      <c r="AU133" s="217" t="s">
        <v>82</v>
      </c>
      <c r="AY133" s="19" t="s">
        <v>178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186</v>
      </c>
      <c r="BM133" s="217" t="s">
        <v>230</v>
      </c>
    </row>
    <row r="134" s="2" customFormat="1">
      <c r="A134" s="40"/>
      <c r="B134" s="41"/>
      <c r="C134" s="42"/>
      <c r="D134" s="219" t="s">
        <v>187</v>
      </c>
      <c r="E134" s="42"/>
      <c r="F134" s="220" t="s">
        <v>231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187</v>
      </c>
      <c r="AU134" s="19" t="s">
        <v>82</v>
      </c>
    </row>
    <row r="135" s="13" customFormat="1">
      <c r="A135" s="13"/>
      <c r="B135" s="224"/>
      <c r="C135" s="225"/>
      <c r="D135" s="226" t="s">
        <v>189</v>
      </c>
      <c r="E135" s="227" t="s">
        <v>19</v>
      </c>
      <c r="F135" s="228" t="s">
        <v>216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189</v>
      </c>
      <c r="AU135" s="234" t="s">
        <v>82</v>
      </c>
      <c r="AV135" s="13" t="s">
        <v>80</v>
      </c>
      <c r="AW135" s="13" t="s">
        <v>33</v>
      </c>
      <c r="AX135" s="13" t="s">
        <v>72</v>
      </c>
      <c r="AY135" s="234" t="s">
        <v>178</v>
      </c>
    </row>
    <row r="136" s="14" customFormat="1">
      <c r="A136" s="14"/>
      <c r="B136" s="235"/>
      <c r="C136" s="236"/>
      <c r="D136" s="226" t="s">
        <v>189</v>
      </c>
      <c r="E136" s="237" t="s">
        <v>19</v>
      </c>
      <c r="F136" s="238" t="s">
        <v>232</v>
      </c>
      <c r="G136" s="236"/>
      <c r="H136" s="239">
        <v>3.2999999999999998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189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178</v>
      </c>
    </row>
    <row r="137" s="15" customFormat="1">
      <c r="A137" s="15"/>
      <c r="B137" s="246"/>
      <c r="C137" s="247"/>
      <c r="D137" s="226" t="s">
        <v>189</v>
      </c>
      <c r="E137" s="248" t="s">
        <v>19</v>
      </c>
      <c r="F137" s="249" t="s">
        <v>193</v>
      </c>
      <c r="G137" s="247"/>
      <c r="H137" s="250">
        <v>3.2999999999999998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189</v>
      </c>
      <c r="AU137" s="256" t="s">
        <v>82</v>
      </c>
      <c r="AV137" s="15" t="s">
        <v>186</v>
      </c>
      <c r="AW137" s="15" t="s">
        <v>33</v>
      </c>
      <c r="AX137" s="15" t="s">
        <v>80</v>
      </c>
      <c r="AY137" s="256" t="s">
        <v>178</v>
      </c>
    </row>
    <row r="138" s="12" customFormat="1" ht="22.8" customHeight="1">
      <c r="A138" s="12"/>
      <c r="B138" s="190"/>
      <c r="C138" s="191"/>
      <c r="D138" s="192" t="s">
        <v>71</v>
      </c>
      <c r="E138" s="204" t="s">
        <v>233</v>
      </c>
      <c r="F138" s="204" t="s">
        <v>234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SUM(P139:P147)</f>
        <v>0</v>
      </c>
      <c r="Q138" s="198"/>
      <c r="R138" s="199">
        <f>SUM(R139:R147)</f>
        <v>0.0041000000000000003</v>
      </c>
      <c r="S138" s="198"/>
      <c r="T138" s="200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80</v>
      </c>
      <c r="AT138" s="202" t="s">
        <v>71</v>
      </c>
      <c r="AU138" s="202" t="s">
        <v>80</v>
      </c>
      <c r="AY138" s="201" t="s">
        <v>178</v>
      </c>
      <c r="BK138" s="203">
        <f>SUM(BK139:BK147)</f>
        <v>0</v>
      </c>
    </row>
    <row r="139" s="2" customFormat="1" ht="16.5" customHeight="1">
      <c r="A139" s="40"/>
      <c r="B139" s="41"/>
      <c r="C139" s="206" t="s">
        <v>235</v>
      </c>
      <c r="D139" s="206" t="s">
        <v>181</v>
      </c>
      <c r="E139" s="207" t="s">
        <v>236</v>
      </c>
      <c r="F139" s="208" t="s">
        <v>237</v>
      </c>
      <c r="G139" s="209" t="s">
        <v>184</v>
      </c>
      <c r="H139" s="210">
        <v>127.78</v>
      </c>
      <c r="I139" s="211"/>
      <c r="J139" s="212">
        <f>ROUND(I139*H139,2)</f>
        <v>0</v>
      </c>
      <c r="K139" s="208" t="s">
        <v>185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186</v>
      </c>
      <c r="AT139" s="217" t="s">
        <v>181</v>
      </c>
      <c r="AU139" s="217" t="s">
        <v>82</v>
      </c>
      <c r="AY139" s="19" t="s">
        <v>178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186</v>
      </c>
      <c r="BM139" s="217" t="s">
        <v>8</v>
      </c>
    </row>
    <row r="140" s="2" customFormat="1">
      <c r="A140" s="40"/>
      <c r="B140" s="41"/>
      <c r="C140" s="42"/>
      <c r="D140" s="219" t="s">
        <v>187</v>
      </c>
      <c r="E140" s="42"/>
      <c r="F140" s="220" t="s">
        <v>238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187</v>
      </c>
      <c r="AU140" s="19" t="s">
        <v>82</v>
      </c>
    </row>
    <row r="141" s="14" customFormat="1">
      <c r="A141" s="14"/>
      <c r="B141" s="235"/>
      <c r="C141" s="236"/>
      <c r="D141" s="226" t="s">
        <v>189</v>
      </c>
      <c r="E141" s="237" t="s">
        <v>19</v>
      </c>
      <c r="F141" s="238" t="s">
        <v>239</v>
      </c>
      <c r="G141" s="236"/>
      <c r="H141" s="239">
        <v>127.78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189</v>
      </c>
      <c r="AU141" s="245" t="s">
        <v>82</v>
      </c>
      <c r="AV141" s="14" t="s">
        <v>82</v>
      </c>
      <c r="AW141" s="14" t="s">
        <v>33</v>
      </c>
      <c r="AX141" s="14" t="s">
        <v>72</v>
      </c>
      <c r="AY141" s="245" t="s">
        <v>178</v>
      </c>
    </row>
    <row r="142" s="15" customFormat="1">
      <c r="A142" s="15"/>
      <c r="B142" s="246"/>
      <c r="C142" s="247"/>
      <c r="D142" s="226" t="s">
        <v>189</v>
      </c>
      <c r="E142" s="248" t="s">
        <v>19</v>
      </c>
      <c r="F142" s="249" t="s">
        <v>193</v>
      </c>
      <c r="G142" s="247"/>
      <c r="H142" s="250">
        <v>127.78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189</v>
      </c>
      <c r="AU142" s="256" t="s">
        <v>82</v>
      </c>
      <c r="AV142" s="15" t="s">
        <v>186</v>
      </c>
      <c r="AW142" s="15" t="s">
        <v>33</v>
      </c>
      <c r="AX142" s="15" t="s">
        <v>80</v>
      </c>
      <c r="AY142" s="256" t="s">
        <v>178</v>
      </c>
    </row>
    <row r="143" s="2" customFormat="1" ht="16.5" customHeight="1">
      <c r="A143" s="40"/>
      <c r="B143" s="41"/>
      <c r="C143" s="206" t="s">
        <v>224</v>
      </c>
      <c r="D143" s="206" t="s">
        <v>181</v>
      </c>
      <c r="E143" s="207" t="s">
        <v>240</v>
      </c>
      <c r="F143" s="208" t="s">
        <v>241</v>
      </c>
      <c r="G143" s="209" t="s">
        <v>184</v>
      </c>
      <c r="H143" s="210">
        <v>0.5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0.0082000000000000007</v>
      </c>
      <c r="R143" s="215">
        <f>Q143*H143</f>
        <v>0.0041000000000000003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186</v>
      </c>
      <c r="AT143" s="217" t="s">
        <v>181</v>
      </c>
      <c r="AU143" s="217" t="s">
        <v>82</v>
      </c>
      <c r="AY143" s="19" t="s">
        <v>178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186</v>
      </c>
      <c r="BM143" s="217" t="s">
        <v>242</v>
      </c>
    </row>
    <row r="144" s="13" customFormat="1">
      <c r="A144" s="13"/>
      <c r="B144" s="224"/>
      <c r="C144" s="225"/>
      <c r="D144" s="226" t="s">
        <v>189</v>
      </c>
      <c r="E144" s="227" t="s">
        <v>19</v>
      </c>
      <c r="F144" s="228" t="s">
        <v>243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189</v>
      </c>
      <c r="AU144" s="234" t="s">
        <v>82</v>
      </c>
      <c r="AV144" s="13" t="s">
        <v>80</v>
      </c>
      <c r="AW144" s="13" t="s">
        <v>33</v>
      </c>
      <c r="AX144" s="13" t="s">
        <v>72</v>
      </c>
      <c r="AY144" s="234" t="s">
        <v>178</v>
      </c>
    </row>
    <row r="145" s="13" customFormat="1">
      <c r="A145" s="13"/>
      <c r="B145" s="224"/>
      <c r="C145" s="225"/>
      <c r="D145" s="226" t="s">
        <v>189</v>
      </c>
      <c r="E145" s="227" t="s">
        <v>19</v>
      </c>
      <c r="F145" s="228" t="s">
        <v>244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189</v>
      </c>
      <c r="AU145" s="234" t="s">
        <v>82</v>
      </c>
      <c r="AV145" s="13" t="s">
        <v>80</v>
      </c>
      <c r="AW145" s="13" t="s">
        <v>33</v>
      </c>
      <c r="AX145" s="13" t="s">
        <v>72</v>
      </c>
      <c r="AY145" s="234" t="s">
        <v>178</v>
      </c>
    </row>
    <row r="146" s="14" customFormat="1">
      <c r="A146" s="14"/>
      <c r="B146" s="235"/>
      <c r="C146" s="236"/>
      <c r="D146" s="226" t="s">
        <v>189</v>
      </c>
      <c r="E146" s="237" t="s">
        <v>19</v>
      </c>
      <c r="F146" s="238" t="s">
        <v>245</v>
      </c>
      <c r="G146" s="236"/>
      <c r="H146" s="239">
        <v>0.5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189</v>
      </c>
      <c r="AU146" s="245" t="s">
        <v>82</v>
      </c>
      <c r="AV146" s="14" t="s">
        <v>82</v>
      </c>
      <c r="AW146" s="14" t="s">
        <v>33</v>
      </c>
      <c r="AX146" s="14" t="s">
        <v>72</v>
      </c>
      <c r="AY146" s="245" t="s">
        <v>178</v>
      </c>
    </row>
    <row r="147" s="15" customFormat="1">
      <c r="A147" s="15"/>
      <c r="B147" s="246"/>
      <c r="C147" s="247"/>
      <c r="D147" s="226" t="s">
        <v>189</v>
      </c>
      <c r="E147" s="248" t="s">
        <v>19</v>
      </c>
      <c r="F147" s="249" t="s">
        <v>193</v>
      </c>
      <c r="G147" s="247"/>
      <c r="H147" s="250">
        <v>0.5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189</v>
      </c>
      <c r="AU147" s="256" t="s">
        <v>82</v>
      </c>
      <c r="AV147" s="15" t="s">
        <v>186</v>
      </c>
      <c r="AW147" s="15" t="s">
        <v>33</v>
      </c>
      <c r="AX147" s="15" t="s">
        <v>80</v>
      </c>
      <c r="AY147" s="256" t="s">
        <v>178</v>
      </c>
    </row>
    <row r="148" s="12" customFormat="1" ht="22.8" customHeight="1">
      <c r="A148" s="12"/>
      <c r="B148" s="190"/>
      <c r="C148" s="191"/>
      <c r="D148" s="192" t="s">
        <v>71</v>
      </c>
      <c r="E148" s="204" t="s">
        <v>246</v>
      </c>
      <c r="F148" s="204" t="s">
        <v>247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SUM(P149:P158)</f>
        <v>0</v>
      </c>
      <c r="Q148" s="198"/>
      <c r="R148" s="199">
        <f>SUM(R149:R158)</f>
        <v>0</v>
      </c>
      <c r="S148" s="198"/>
      <c r="T148" s="200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80</v>
      </c>
      <c r="AT148" s="202" t="s">
        <v>71</v>
      </c>
      <c r="AU148" s="202" t="s">
        <v>80</v>
      </c>
      <c r="AY148" s="201" t="s">
        <v>178</v>
      </c>
      <c r="BK148" s="203">
        <f>SUM(BK149:BK158)</f>
        <v>0</v>
      </c>
    </row>
    <row r="149" s="2" customFormat="1" ht="24.15" customHeight="1">
      <c r="A149" s="40"/>
      <c r="B149" s="41"/>
      <c r="C149" s="206" t="s">
        <v>248</v>
      </c>
      <c r="D149" s="206" t="s">
        <v>181</v>
      </c>
      <c r="E149" s="207" t="s">
        <v>249</v>
      </c>
      <c r="F149" s="208" t="s">
        <v>250</v>
      </c>
      <c r="G149" s="209" t="s">
        <v>251</v>
      </c>
      <c r="H149" s="210">
        <v>2.6429999999999998</v>
      </c>
      <c r="I149" s="211"/>
      <c r="J149" s="212">
        <f>ROUND(I149*H149,2)</f>
        <v>0</v>
      </c>
      <c r="K149" s="208" t="s">
        <v>185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186</v>
      </c>
      <c r="AT149" s="217" t="s">
        <v>181</v>
      </c>
      <c r="AU149" s="217" t="s">
        <v>82</v>
      </c>
      <c r="AY149" s="19" t="s">
        <v>178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186</v>
      </c>
      <c r="BM149" s="217" t="s">
        <v>206</v>
      </c>
    </row>
    <row r="150" s="2" customFormat="1">
      <c r="A150" s="40"/>
      <c r="B150" s="41"/>
      <c r="C150" s="42"/>
      <c r="D150" s="219" t="s">
        <v>187</v>
      </c>
      <c r="E150" s="42"/>
      <c r="F150" s="220" t="s">
        <v>252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187</v>
      </c>
      <c r="AU150" s="19" t="s">
        <v>82</v>
      </c>
    </row>
    <row r="151" s="2" customFormat="1" ht="21.75" customHeight="1">
      <c r="A151" s="40"/>
      <c r="B151" s="41"/>
      <c r="C151" s="206" t="s">
        <v>230</v>
      </c>
      <c r="D151" s="206" t="s">
        <v>181</v>
      </c>
      <c r="E151" s="207" t="s">
        <v>253</v>
      </c>
      <c r="F151" s="208" t="s">
        <v>254</v>
      </c>
      <c r="G151" s="209" t="s">
        <v>251</v>
      </c>
      <c r="H151" s="210">
        <v>2.6429999999999998</v>
      </c>
      <c r="I151" s="211"/>
      <c r="J151" s="212">
        <f>ROUND(I151*H151,2)</f>
        <v>0</v>
      </c>
      <c r="K151" s="208" t="s">
        <v>185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186</v>
      </c>
      <c r="AT151" s="217" t="s">
        <v>181</v>
      </c>
      <c r="AU151" s="217" t="s">
        <v>82</v>
      </c>
      <c r="AY151" s="19" t="s">
        <v>178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186</v>
      </c>
      <c r="BM151" s="217" t="s">
        <v>255</v>
      </c>
    </row>
    <row r="152" s="2" customFormat="1">
      <c r="A152" s="40"/>
      <c r="B152" s="41"/>
      <c r="C152" s="42"/>
      <c r="D152" s="219" t="s">
        <v>187</v>
      </c>
      <c r="E152" s="42"/>
      <c r="F152" s="220" t="s">
        <v>256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187</v>
      </c>
      <c r="AU152" s="19" t="s">
        <v>82</v>
      </c>
    </row>
    <row r="153" s="2" customFormat="1" ht="24.15" customHeight="1">
      <c r="A153" s="40"/>
      <c r="B153" s="41"/>
      <c r="C153" s="206" t="s">
        <v>257</v>
      </c>
      <c r="D153" s="206" t="s">
        <v>181</v>
      </c>
      <c r="E153" s="207" t="s">
        <v>258</v>
      </c>
      <c r="F153" s="208" t="s">
        <v>259</v>
      </c>
      <c r="G153" s="209" t="s">
        <v>251</v>
      </c>
      <c r="H153" s="210">
        <v>50.216999999999999</v>
      </c>
      <c r="I153" s="211"/>
      <c r="J153" s="212">
        <f>ROUND(I153*H153,2)</f>
        <v>0</v>
      </c>
      <c r="K153" s="208" t="s">
        <v>185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186</v>
      </c>
      <c r="AT153" s="217" t="s">
        <v>181</v>
      </c>
      <c r="AU153" s="217" t="s">
        <v>82</v>
      </c>
      <c r="AY153" s="19" t="s">
        <v>178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186</v>
      </c>
      <c r="BM153" s="217" t="s">
        <v>260</v>
      </c>
    </row>
    <row r="154" s="2" customFormat="1">
      <c r="A154" s="40"/>
      <c r="B154" s="41"/>
      <c r="C154" s="42"/>
      <c r="D154" s="219" t="s">
        <v>187</v>
      </c>
      <c r="E154" s="42"/>
      <c r="F154" s="220" t="s">
        <v>261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187</v>
      </c>
      <c r="AU154" s="19" t="s">
        <v>82</v>
      </c>
    </row>
    <row r="155" s="14" customFormat="1">
      <c r="A155" s="14"/>
      <c r="B155" s="235"/>
      <c r="C155" s="236"/>
      <c r="D155" s="226" t="s">
        <v>189</v>
      </c>
      <c r="E155" s="237" t="s">
        <v>19</v>
      </c>
      <c r="F155" s="238" t="s">
        <v>262</v>
      </c>
      <c r="G155" s="236"/>
      <c r="H155" s="239">
        <v>50.216999999999999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189</v>
      </c>
      <c r="AU155" s="245" t="s">
        <v>82</v>
      </c>
      <c r="AV155" s="14" t="s">
        <v>82</v>
      </c>
      <c r="AW155" s="14" t="s">
        <v>33</v>
      </c>
      <c r="AX155" s="14" t="s">
        <v>72</v>
      </c>
      <c r="AY155" s="245" t="s">
        <v>178</v>
      </c>
    </row>
    <row r="156" s="15" customFormat="1">
      <c r="A156" s="15"/>
      <c r="B156" s="246"/>
      <c r="C156" s="247"/>
      <c r="D156" s="226" t="s">
        <v>189</v>
      </c>
      <c r="E156" s="248" t="s">
        <v>19</v>
      </c>
      <c r="F156" s="249" t="s">
        <v>193</v>
      </c>
      <c r="G156" s="247"/>
      <c r="H156" s="250">
        <v>50.216999999999999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189</v>
      </c>
      <c r="AU156" s="256" t="s">
        <v>82</v>
      </c>
      <c r="AV156" s="15" t="s">
        <v>186</v>
      </c>
      <c r="AW156" s="15" t="s">
        <v>33</v>
      </c>
      <c r="AX156" s="15" t="s">
        <v>80</v>
      </c>
      <c r="AY156" s="256" t="s">
        <v>178</v>
      </c>
    </row>
    <row r="157" s="2" customFormat="1" ht="24.15" customHeight="1">
      <c r="A157" s="40"/>
      <c r="B157" s="41"/>
      <c r="C157" s="206" t="s">
        <v>8</v>
      </c>
      <c r="D157" s="206" t="s">
        <v>181</v>
      </c>
      <c r="E157" s="207" t="s">
        <v>263</v>
      </c>
      <c r="F157" s="208" t="s">
        <v>264</v>
      </c>
      <c r="G157" s="209" t="s">
        <v>251</v>
      </c>
      <c r="H157" s="210">
        <v>2.6429999999999998</v>
      </c>
      <c r="I157" s="211"/>
      <c r="J157" s="212">
        <f>ROUND(I157*H157,2)</f>
        <v>0</v>
      </c>
      <c r="K157" s="208" t="s">
        <v>185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186</v>
      </c>
      <c r="AT157" s="217" t="s">
        <v>181</v>
      </c>
      <c r="AU157" s="217" t="s">
        <v>82</v>
      </c>
      <c r="AY157" s="19" t="s">
        <v>178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186</v>
      </c>
      <c r="BM157" s="217" t="s">
        <v>265</v>
      </c>
    </row>
    <row r="158" s="2" customFormat="1">
      <c r="A158" s="40"/>
      <c r="B158" s="41"/>
      <c r="C158" s="42"/>
      <c r="D158" s="219" t="s">
        <v>187</v>
      </c>
      <c r="E158" s="42"/>
      <c r="F158" s="220" t="s">
        <v>266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187</v>
      </c>
      <c r="AU158" s="19" t="s">
        <v>82</v>
      </c>
    </row>
    <row r="159" s="12" customFormat="1" ht="22.8" customHeight="1">
      <c r="A159" s="12"/>
      <c r="B159" s="190"/>
      <c r="C159" s="191"/>
      <c r="D159" s="192" t="s">
        <v>71</v>
      </c>
      <c r="E159" s="204" t="s">
        <v>267</v>
      </c>
      <c r="F159" s="204" t="s">
        <v>268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SUM(P160:P161)</f>
        <v>0</v>
      </c>
      <c r="Q159" s="198"/>
      <c r="R159" s="199">
        <f>SUM(R160:R161)</f>
        <v>0</v>
      </c>
      <c r="S159" s="198"/>
      <c r="T159" s="20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80</v>
      </c>
      <c r="AT159" s="202" t="s">
        <v>71</v>
      </c>
      <c r="AU159" s="202" t="s">
        <v>80</v>
      </c>
      <c r="AY159" s="201" t="s">
        <v>178</v>
      </c>
      <c r="BK159" s="203">
        <f>SUM(BK160:BK161)</f>
        <v>0</v>
      </c>
    </row>
    <row r="160" s="2" customFormat="1" ht="33" customHeight="1">
      <c r="A160" s="40"/>
      <c r="B160" s="41"/>
      <c r="C160" s="206" t="s">
        <v>269</v>
      </c>
      <c r="D160" s="206" t="s">
        <v>181</v>
      </c>
      <c r="E160" s="207" t="s">
        <v>270</v>
      </c>
      <c r="F160" s="208" t="s">
        <v>271</v>
      </c>
      <c r="G160" s="209" t="s">
        <v>251</v>
      </c>
      <c r="H160" s="210">
        <v>0.021999999999999999</v>
      </c>
      <c r="I160" s="211"/>
      <c r="J160" s="212">
        <f>ROUND(I160*H160,2)</f>
        <v>0</v>
      </c>
      <c r="K160" s="208" t="s">
        <v>185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186</v>
      </c>
      <c r="AT160" s="217" t="s">
        <v>181</v>
      </c>
      <c r="AU160" s="217" t="s">
        <v>82</v>
      </c>
      <c r="AY160" s="19" t="s">
        <v>178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186</v>
      </c>
      <c r="BM160" s="217" t="s">
        <v>272</v>
      </c>
    </row>
    <row r="161" s="2" customFormat="1">
      <c r="A161" s="40"/>
      <c r="B161" s="41"/>
      <c r="C161" s="42"/>
      <c r="D161" s="219" t="s">
        <v>187</v>
      </c>
      <c r="E161" s="42"/>
      <c r="F161" s="220" t="s">
        <v>273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187</v>
      </c>
      <c r="AU161" s="19" t="s">
        <v>82</v>
      </c>
    </row>
    <row r="162" s="12" customFormat="1" ht="25.92" customHeight="1">
      <c r="A162" s="12"/>
      <c r="B162" s="190"/>
      <c r="C162" s="191"/>
      <c r="D162" s="192" t="s">
        <v>71</v>
      </c>
      <c r="E162" s="193" t="s">
        <v>274</v>
      </c>
      <c r="F162" s="193" t="s">
        <v>275</v>
      </c>
      <c r="G162" s="191"/>
      <c r="H162" s="191"/>
      <c r="I162" s="194"/>
      <c r="J162" s="195">
        <f>BK162</f>
        <v>0</v>
      </c>
      <c r="K162" s="191"/>
      <c r="L162" s="196"/>
      <c r="M162" s="197"/>
      <c r="N162" s="198"/>
      <c r="O162" s="198"/>
      <c r="P162" s="199">
        <f>P163+P168+P172+P229+P240+P245+P292+P339+P406+P420</f>
        <v>0</v>
      </c>
      <c r="Q162" s="198"/>
      <c r="R162" s="199">
        <f>R163+R168+R172+R229+R240+R245+R292+R339+R406+R420</f>
        <v>1.3458584473999999</v>
      </c>
      <c r="S162" s="198"/>
      <c r="T162" s="200">
        <f>T163+T168+T172+T229+T240+T245+T292+T339+T406+T420</f>
        <v>1.7213710899999997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71</v>
      </c>
      <c r="AU162" s="202" t="s">
        <v>72</v>
      </c>
      <c r="AY162" s="201" t="s">
        <v>178</v>
      </c>
      <c r="BK162" s="203">
        <f>BK163+BK168+BK172+BK229+BK240+BK245+BK292+BK339+BK406+BK420</f>
        <v>0</v>
      </c>
    </row>
    <row r="163" s="12" customFormat="1" ht="22.8" customHeight="1">
      <c r="A163" s="12"/>
      <c r="B163" s="190"/>
      <c r="C163" s="191"/>
      <c r="D163" s="192" t="s">
        <v>71</v>
      </c>
      <c r="E163" s="204" t="s">
        <v>276</v>
      </c>
      <c r="F163" s="204" t="s">
        <v>277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SUM(P164:P167)</f>
        <v>0</v>
      </c>
      <c r="Q163" s="198"/>
      <c r="R163" s="199">
        <f>SUM(R164:R167)</f>
        <v>0.00055999999999999995</v>
      </c>
      <c r="S163" s="198"/>
      <c r="T163" s="200">
        <f>SUM(T164:T167)</f>
        <v>0.017069999999999998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82</v>
      </c>
      <c r="AT163" s="202" t="s">
        <v>71</v>
      </c>
      <c r="AU163" s="202" t="s">
        <v>80</v>
      </c>
      <c r="AY163" s="201" t="s">
        <v>178</v>
      </c>
      <c r="BK163" s="203">
        <f>SUM(BK164:BK167)</f>
        <v>0</v>
      </c>
    </row>
    <row r="164" s="2" customFormat="1" ht="16.5" customHeight="1">
      <c r="A164" s="40"/>
      <c r="B164" s="41"/>
      <c r="C164" s="206" t="s">
        <v>242</v>
      </c>
      <c r="D164" s="206" t="s">
        <v>181</v>
      </c>
      <c r="E164" s="207" t="s">
        <v>278</v>
      </c>
      <c r="F164" s="208" t="s">
        <v>279</v>
      </c>
      <c r="G164" s="209" t="s">
        <v>280</v>
      </c>
      <c r="H164" s="210">
        <v>1</v>
      </c>
      <c r="I164" s="211"/>
      <c r="J164" s="212">
        <f>ROUND(I164*H164,2)</f>
        <v>0</v>
      </c>
      <c r="K164" s="208" t="s">
        <v>185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0.017069999999999998</v>
      </c>
      <c r="T164" s="216">
        <f>S164*H164</f>
        <v>0.017069999999999998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206</v>
      </c>
      <c r="AT164" s="217" t="s">
        <v>181</v>
      </c>
      <c r="AU164" s="217" t="s">
        <v>82</v>
      </c>
      <c r="AY164" s="19" t="s">
        <v>178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206</v>
      </c>
      <c r="BM164" s="217" t="s">
        <v>281</v>
      </c>
    </row>
    <row r="165" s="2" customFormat="1">
      <c r="A165" s="40"/>
      <c r="B165" s="41"/>
      <c r="C165" s="42"/>
      <c r="D165" s="219" t="s">
        <v>187</v>
      </c>
      <c r="E165" s="42"/>
      <c r="F165" s="220" t="s">
        <v>282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187</v>
      </c>
      <c r="AU165" s="19" t="s">
        <v>82</v>
      </c>
    </row>
    <row r="166" s="2" customFormat="1" ht="16.5" customHeight="1">
      <c r="A166" s="40"/>
      <c r="B166" s="41"/>
      <c r="C166" s="206" t="s">
        <v>283</v>
      </c>
      <c r="D166" s="206" t="s">
        <v>181</v>
      </c>
      <c r="E166" s="207" t="s">
        <v>284</v>
      </c>
      <c r="F166" s="208" t="s">
        <v>285</v>
      </c>
      <c r="G166" s="209" t="s">
        <v>280</v>
      </c>
      <c r="H166" s="210">
        <v>1</v>
      </c>
      <c r="I166" s="211"/>
      <c r="J166" s="212">
        <f>ROUND(I166*H166,2)</f>
        <v>0</v>
      </c>
      <c r="K166" s="208" t="s">
        <v>185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0.00055999999999999995</v>
      </c>
      <c r="R166" s="215">
        <f>Q166*H166</f>
        <v>0.00055999999999999995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206</v>
      </c>
      <c r="AT166" s="217" t="s">
        <v>181</v>
      </c>
      <c r="AU166" s="217" t="s">
        <v>82</v>
      </c>
      <c r="AY166" s="19" t="s">
        <v>178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206</v>
      </c>
      <c r="BM166" s="217" t="s">
        <v>286</v>
      </c>
    </row>
    <row r="167" s="2" customFormat="1">
      <c r="A167" s="40"/>
      <c r="B167" s="41"/>
      <c r="C167" s="42"/>
      <c r="D167" s="219" t="s">
        <v>187</v>
      </c>
      <c r="E167" s="42"/>
      <c r="F167" s="220" t="s">
        <v>287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187</v>
      </c>
      <c r="AU167" s="19" t="s">
        <v>82</v>
      </c>
    </row>
    <row r="168" s="12" customFormat="1" ht="22.8" customHeight="1">
      <c r="A168" s="12"/>
      <c r="B168" s="190"/>
      <c r="C168" s="191"/>
      <c r="D168" s="192" t="s">
        <v>71</v>
      </c>
      <c r="E168" s="204" t="s">
        <v>288</v>
      </c>
      <c r="F168" s="204" t="s">
        <v>289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SUM(P169:P171)</f>
        <v>0</v>
      </c>
      <c r="Q168" s="198"/>
      <c r="R168" s="199">
        <f>SUM(R169:R171)</f>
        <v>0</v>
      </c>
      <c r="S168" s="198"/>
      <c r="T168" s="200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82</v>
      </c>
      <c r="AT168" s="202" t="s">
        <v>71</v>
      </c>
      <c r="AU168" s="202" t="s">
        <v>80</v>
      </c>
      <c r="AY168" s="201" t="s">
        <v>178</v>
      </c>
      <c r="BK168" s="203">
        <f>SUM(BK169:BK171)</f>
        <v>0</v>
      </c>
    </row>
    <row r="169" s="2" customFormat="1" ht="16.5" customHeight="1">
      <c r="A169" s="40"/>
      <c r="B169" s="41"/>
      <c r="C169" s="206" t="s">
        <v>206</v>
      </c>
      <c r="D169" s="206" t="s">
        <v>181</v>
      </c>
      <c r="E169" s="207" t="s">
        <v>290</v>
      </c>
      <c r="F169" s="208" t="s">
        <v>291</v>
      </c>
      <c r="G169" s="209" t="s">
        <v>280</v>
      </c>
      <c r="H169" s="210">
        <v>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206</v>
      </c>
      <c r="AT169" s="217" t="s">
        <v>181</v>
      </c>
      <c r="AU169" s="217" t="s">
        <v>82</v>
      </c>
      <c r="AY169" s="19" t="s">
        <v>178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206</v>
      </c>
      <c r="BM169" s="217" t="s">
        <v>292</v>
      </c>
    </row>
    <row r="170" s="2" customFormat="1" ht="24.15" customHeight="1">
      <c r="A170" s="40"/>
      <c r="B170" s="41"/>
      <c r="C170" s="206" t="s">
        <v>293</v>
      </c>
      <c r="D170" s="206" t="s">
        <v>181</v>
      </c>
      <c r="E170" s="207" t="s">
        <v>294</v>
      </c>
      <c r="F170" s="208" t="s">
        <v>295</v>
      </c>
      <c r="G170" s="209" t="s">
        <v>251</v>
      </c>
      <c r="H170" s="210">
        <v>0.0040000000000000001</v>
      </c>
      <c r="I170" s="211"/>
      <c r="J170" s="212">
        <f>ROUND(I170*H170,2)</f>
        <v>0</v>
      </c>
      <c r="K170" s="208" t="s">
        <v>185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206</v>
      </c>
      <c r="AT170" s="217" t="s">
        <v>181</v>
      </c>
      <c r="AU170" s="217" t="s">
        <v>82</v>
      </c>
      <c r="AY170" s="19" t="s">
        <v>178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206</v>
      </c>
      <c r="BM170" s="217" t="s">
        <v>296</v>
      </c>
    </row>
    <row r="171" s="2" customFormat="1">
      <c r="A171" s="40"/>
      <c r="B171" s="41"/>
      <c r="C171" s="42"/>
      <c r="D171" s="219" t="s">
        <v>187</v>
      </c>
      <c r="E171" s="42"/>
      <c r="F171" s="220" t="s">
        <v>297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187</v>
      </c>
      <c r="AU171" s="19" t="s">
        <v>82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298</v>
      </c>
      <c r="F172" s="204" t="s">
        <v>299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SUM(P173:P228)</f>
        <v>0</v>
      </c>
      <c r="Q172" s="198"/>
      <c r="R172" s="199">
        <f>SUM(R173:R228)</f>
        <v>0.59805979040000001</v>
      </c>
      <c r="S172" s="198"/>
      <c r="T172" s="200">
        <f>SUM(T173:T228)</f>
        <v>1.5675375899999999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82</v>
      </c>
      <c r="AT172" s="202" t="s">
        <v>71</v>
      </c>
      <c r="AU172" s="202" t="s">
        <v>80</v>
      </c>
      <c r="AY172" s="201" t="s">
        <v>178</v>
      </c>
      <c r="BK172" s="203">
        <f>SUM(BK173:BK228)</f>
        <v>0</v>
      </c>
    </row>
    <row r="173" s="2" customFormat="1" ht="33" customHeight="1">
      <c r="A173" s="40"/>
      <c r="B173" s="41"/>
      <c r="C173" s="206" t="s">
        <v>255</v>
      </c>
      <c r="D173" s="206" t="s">
        <v>181</v>
      </c>
      <c r="E173" s="207" t="s">
        <v>300</v>
      </c>
      <c r="F173" s="208" t="s">
        <v>301</v>
      </c>
      <c r="G173" s="209" t="s">
        <v>184</v>
      </c>
      <c r="H173" s="210">
        <v>13.089</v>
      </c>
      <c r="I173" s="211"/>
      <c r="J173" s="212">
        <f>ROUND(I173*H173,2)</f>
        <v>0</v>
      </c>
      <c r="K173" s="208" t="s">
        <v>185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0.0450336</v>
      </c>
      <c r="R173" s="215">
        <f>Q173*H173</f>
        <v>0.58944479039999997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206</v>
      </c>
      <c r="AT173" s="217" t="s">
        <v>181</v>
      </c>
      <c r="AU173" s="217" t="s">
        <v>82</v>
      </c>
      <c r="AY173" s="19" t="s">
        <v>178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206</v>
      </c>
      <c r="BM173" s="217" t="s">
        <v>302</v>
      </c>
    </row>
    <row r="174" s="2" customFormat="1">
      <c r="A174" s="40"/>
      <c r="B174" s="41"/>
      <c r="C174" s="42"/>
      <c r="D174" s="219" t="s">
        <v>187</v>
      </c>
      <c r="E174" s="42"/>
      <c r="F174" s="220" t="s">
        <v>303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187</v>
      </c>
      <c r="AU174" s="19" t="s">
        <v>82</v>
      </c>
    </row>
    <row r="175" s="13" customFormat="1">
      <c r="A175" s="13"/>
      <c r="B175" s="224"/>
      <c r="C175" s="225"/>
      <c r="D175" s="226" t="s">
        <v>189</v>
      </c>
      <c r="E175" s="227" t="s">
        <v>19</v>
      </c>
      <c r="F175" s="228" t="s">
        <v>304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189</v>
      </c>
      <c r="AU175" s="234" t="s">
        <v>82</v>
      </c>
      <c r="AV175" s="13" t="s">
        <v>80</v>
      </c>
      <c r="AW175" s="13" t="s">
        <v>33</v>
      </c>
      <c r="AX175" s="13" t="s">
        <v>72</v>
      </c>
      <c r="AY175" s="234" t="s">
        <v>178</v>
      </c>
    </row>
    <row r="176" s="14" customFormat="1">
      <c r="A176" s="14"/>
      <c r="B176" s="235"/>
      <c r="C176" s="236"/>
      <c r="D176" s="226" t="s">
        <v>189</v>
      </c>
      <c r="E176" s="237" t="s">
        <v>19</v>
      </c>
      <c r="F176" s="238" t="s">
        <v>305</v>
      </c>
      <c r="G176" s="236"/>
      <c r="H176" s="239">
        <v>13.089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189</v>
      </c>
      <c r="AU176" s="245" t="s">
        <v>82</v>
      </c>
      <c r="AV176" s="14" t="s">
        <v>82</v>
      </c>
      <c r="AW176" s="14" t="s">
        <v>33</v>
      </c>
      <c r="AX176" s="14" t="s">
        <v>72</v>
      </c>
      <c r="AY176" s="245" t="s">
        <v>178</v>
      </c>
    </row>
    <row r="177" s="15" customFormat="1">
      <c r="A177" s="15"/>
      <c r="B177" s="246"/>
      <c r="C177" s="247"/>
      <c r="D177" s="226" t="s">
        <v>189</v>
      </c>
      <c r="E177" s="248" t="s">
        <v>19</v>
      </c>
      <c r="F177" s="249" t="s">
        <v>193</v>
      </c>
      <c r="G177" s="247"/>
      <c r="H177" s="250">
        <v>13.089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189</v>
      </c>
      <c r="AU177" s="256" t="s">
        <v>82</v>
      </c>
      <c r="AV177" s="15" t="s">
        <v>186</v>
      </c>
      <c r="AW177" s="15" t="s">
        <v>33</v>
      </c>
      <c r="AX177" s="15" t="s">
        <v>80</v>
      </c>
      <c r="AY177" s="256" t="s">
        <v>178</v>
      </c>
    </row>
    <row r="178" s="2" customFormat="1" ht="24.15" customHeight="1">
      <c r="A178" s="40"/>
      <c r="B178" s="41"/>
      <c r="C178" s="206" t="s">
        <v>306</v>
      </c>
      <c r="D178" s="206" t="s">
        <v>181</v>
      </c>
      <c r="E178" s="207" t="s">
        <v>307</v>
      </c>
      <c r="F178" s="208" t="s">
        <v>308</v>
      </c>
      <c r="G178" s="209" t="s">
        <v>184</v>
      </c>
      <c r="H178" s="210">
        <v>31.914999999999999</v>
      </c>
      <c r="I178" s="211"/>
      <c r="J178" s="212">
        <f>ROUND(I178*H178,2)</f>
        <v>0</v>
      </c>
      <c r="K178" s="208" t="s">
        <v>185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0.00020000000000000001</v>
      </c>
      <c r="R178" s="215">
        <f>Q178*H178</f>
        <v>0.0063829999999999998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206</v>
      </c>
      <c r="AT178" s="217" t="s">
        <v>181</v>
      </c>
      <c r="AU178" s="217" t="s">
        <v>82</v>
      </c>
      <c r="AY178" s="19" t="s">
        <v>178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206</v>
      </c>
      <c r="BM178" s="217" t="s">
        <v>309</v>
      </c>
    </row>
    <row r="179" s="2" customFormat="1">
      <c r="A179" s="40"/>
      <c r="B179" s="41"/>
      <c r="C179" s="42"/>
      <c r="D179" s="219" t="s">
        <v>187</v>
      </c>
      <c r="E179" s="42"/>
      <c r="F179" s="220" t="s">
        <v>310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187</v>
      </c>
      <c r="AU179" s="19" t="s">
        <v>82</v>
      </c>
    </row>
    <row r="180" s="13" customFormat="1">
      <c r="A180" s="13"/>
      <c r="B180" s="224"/>
      <c r="C180" s="225"/>
      <c r="D180" s="226" t="s">
        <v>189</v>
      </c>
      <c r="E180" s="227" t="s">
        <v>19</v>
      </c>
      <c r="F180" s="228" t="s">
        <v>311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189</v>
      </c>
      <c r="AU180" s="234" t="s">
        <v>82</v>
      </c>
      <c r="AV180" s="13" t="s">
        <v>80</v>
      </c>
      <c r="AW180" s="13" t="s">
        <v>33</v>
      </c>
      <c r="AX180" s="13" t="s">
        <v>72</v>
      </c>
      <c r="AY180" s="234" t="s">
        <v>178</v>
      </c>
    </row>
    <row r="181" s="14" customFormat="1">
      <c r="A181" s="14"/>
      <c r="B181" s="235"/>
      <c r="C181" s="236"/>
      <c r="D181" s="226" t="s">
        <v>189</v>
      </c>
      <c r="E181" s="237" t="s">
        <v>19</v>
      </c>
      <c r="F181" s="238" t="s">
        <v>312</v>
      </c>
      <c r="G181" s="236"/>
      <c r="H181" s="239">
        <v>31.914999999999999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189</v>
      </c>
      <c r="AU181" s="245" t="s">
        <v>82</v>
      </c>
      <c r="AV181" s="14" t="s">
        <v>82</v>
      </c>
      <c r="AW181" s="14" t="s">
        <v>33</v>
      </c>
      <c r="AX181" s="14" t="s">
        <v>72</v>
      </c>
      <c r="AY181" s="245" t="s">
        <v>178</v>
      </c>
    </row>
    <row r="182" s="15" customFormat="1">
      <c r="A182" s="15"/>
      <c r="B182" s="246"/>
      <c r="C182" s="247"/>
      <c r="D182" s="226" t="s">
        <v>189</v>
      </c>
      <c r="E182" s="248" t="s">
        <v>19</v>
      </c>
      <c r="F182" s="249" t="s">
        <v>193</v>
      </c>
      <c r="G182" s="247"/>
      <c r="H182" s="250">
        <v>31.914999999999999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189</v>
      </c>
      <c r="AU182" s="256" t="s">
        <v>82</v>
      </c>
      <c r="AV182" s="15" t="s">
        <v>186</v>
      </c>
      <c r="AW182" s="15" t="s">
        <v>33</v>
      </c>
      <c r="AX182" s="15" t="s">
        <v>80</v>
      </c>
      <c r="AY182" s="256" t="s">
        <v>178</v>
      </c>
    </row>
    <row r="183" s="2" customFormat="1" ht="24.15" customHeight="1">
      <c r="A183" s="40"/>
      <c r="B183" s="41"/>
      <c r="C183" s="206" t="s">
        <v>260</v>
      </c>
      <c r="D183" s="206" t="s">
        <v>181</v>
      </c>
      <c r="E183" s="207" t="s">
        <v>313</v>
      </c>
      <c r="F183" s="208" t="s">
        <v>314</v>
      </c>
      <c r="G183" s="209" t="s">
        <v>184</v>
      </c>
      <c r="H183" s="210">
        <v>17.099</v>
      </c>
      <c r="I183" s="211"/>
      <c r="J183" s="212">
        <f>ROUND(I183*H183,2)</f>
        <v>0</v>
      </c>
      <c r="K183" s="208" t="s">
        <v>185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0.059409999999999998</v>
      </c>
      <c r="T183" s="216">
        <f>S183*H183</f>
        <v>1.01585159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206</v>
      </c>
      <c r="AT183" s="217" t="s">
        <v>181</v>
      </c>
      <c r="AU183" s="217" t="s">
        <v>82</v>
      </c>
      <c r="AY183" s="19" t="s">
        <v>178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206</v>
      </c>
      <c r="BM183" s="217" t="s">
        <v>315</v>
      </c>
    </row>
    <row r="184" s="2" customFormat="1">
      <c r="A184" s="40"/>
      <c r="B184" s="41"/>
      <c r="C184" s="42"/>
      <c r="D184" s="219" t="s">
        <v>187</v>
      </c>
      <c r="E184" s="42"/>
      <c r="F184" s="220" t="s">
        <v>316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187</v>
      </c>
      <c r="AU184" s="19" t="s">
        <v>82</v>
      </c>
    </row>
    <row r="185" s="13" customFormat="1">
      <c r="A185" s="13"/>
      <c r="B185" s="224"/>
      <c r="C185" s="225"/>
      <c r="D185" s="226" t="s">
        <v>189</v>
      </c>
      <c r="E185" s="227" t="s">
        <v>19</v>
      </c>
      <c r="F185" s="228" t="s">
        <v>317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189</v>
      </c>
      <c r="AU185" s="234" t="s">
        <v>82</v>
      </c>
      <c r="AV185" s="13" t="s">
        <v>80</v>
      </c>
      <c r="AW185" s="13" t="s">
        <v>33</v>
      </c>
      <c r="AX185" s="13" t="s">
        <v>72</v>
      </c>
      <c r="AY185" s="234" t="s">
        <v>178</v>
      </c>
    </row>
    <row r="186" s="14" customFormat="1">
      <c r="A186" s="14"/>
      <c r="B186" s="235"/>
      <c r="C186" s="236"/>
      <c r="D186" s="226" t="s">
        <v>189</v>
      </c>
      <c r="E186" s="237" t="s">
        <v>19</v>
      </c>
      <c r="F186" s="238" t="s">
        <v>318</v>
      </c>
      <c r="G186" s="236"/>
      <c r="H186" s="239">
        <v>13.725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189</v>
      </c>
      <c r="AU186" s="245" t="s">
        <v>82</v>
      </c>
      <c r="AV186" s="14" t="s">
        <v>82</v>
      </c>
      <c r="AW186" s="14" t="s">
        <v>33</v>
      </c>
      <c r="AX186" s="14" t="s">
        <v>72</v>
      </c>
      <c r="AY186" s="245" t="s">
        <v>178</v>
      </c>
    </row>
    <row r="187" s="13" customFormat="1">
      <c r="A187" s="13"/>
      <c r="B187" s="224"/>
      <c r="C187" s="225"/>
      <c r="D187" s="226" t="s">
        <v>189</v>
      </c>
      <c r="E187" s="227" t="s">
        <v>19</v>
      </c>
      <c r="F187" s="228" t="s">
        <v>319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189</v>
      </c>
      <c r="AU187" s="234" t="s">
        <v>82</v>
      </c>
      <c r="AV187" s="13" t="s">
        <v>80</v>
      </c>
      <c r="AW187" s="13" t="s">
        <v>33</v>
      </c>
      <c r="AX187" s="13" t="s">
        <v>72</v>
      </c>
      <c r="AY187" s="234" t="s">
        <v>178</v>
      </c>
    </row>
    <row r="188" s="14" customFormat="1">
      <c r="A188" s="14"/>
      <c r="B188" s="235"/>
      <c r="C188" s="236"/>
      <c r="D188" s="226" t="s">
        <v>189</v>
      </c>
      <c r="E188" s="237" t="s">
        <v>19</v>
      </c>
      <c r="F188" s="238" t="s">
        <v>320</v>
      </c>
      <c r="G188" s="236"/>
      <c r="H188" s="239">
        <v>1.956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189</v>
      </c>
      <c r="AU188" s="245" t="s">
        <v>82</v>
      </c>
      <c r="AV188" s="14" t="s">
        <v>82</v>
      </c>
      <c r="AW188" s="14" t="s">
        <v>33</v>
      </c>
      <c r="AX188" s="14" t="s">
        <v>72</v>
      </c>
      <c r="AY188" s="245" t="s">
        <v>178</v>
      </c>
    </row>
    <row r="189" s="13" customFormat="1">
      <c r="A189" s="13"/>
      <c r="B189" s="224"/>
      <c r="C189" s="225"/>
      <c r="D189" s="226" t="s">
        <v>189</v>
      </c>
      <c r="E189" s="227" t="s">
        <v>19</v>
      </c>
      <c r="F189" s="228" t="s">
        <v>321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189</v>
      </c>
      <c r="AU189" s="234" t="s">
        <v>82</v>
      </c>
      <c r="AV189" s="13" t="s">
        <v>80</v>
      </c>
      <c r="AW189" s="13" t="s">
        <v>33</v>
      </c>
      <c r="AX189" s="13" t="s">
        <v>72</v>
      </c>
      <c r="AY189" s="234" t="s">
        <v>178</v>
      </c>
    </row>
    <row r="190" s="14" customFormat="1">
      <c r="A190" s="14"/>
      <c r="B190" s="235"/>
      <c r="C190" s="236"/>
      <c r="D190" s="226" t="s">
        <v>189</v>
      </c>
      <c r="E190" s="237" t="s">
        <v>19</v>
      </c>
      <c r="F190" s="238" t="s">
        <v>322</v>
      </c>
      <c r="G190" s="236"/>
      <c r="H190" s="239">
        <v>1.4179999999999999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189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178</v>
      </c>
    </row>
    <row r="191" s="15" customFormat="1">
      <c r="A191" s="15"/>
      <c r="B191" s="246"/>
      <c r="C191" s="247"/>
      <c r="D191" s="226" t="s">
        <v>189</v>
      </c>
      <c r="E191" s="248" t="s">
        <v>19</v>
      </c>
      <c r="F191" s="249" t="s">
        <v>193</v>
      </c>
      <c r="G191" s="247"/>
      <c r="H191" s="250">
        <v>17.099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189</v>
      </c>
      <c r="AU191" s="256" t="s">
        <v>82</v>
      </c>
      <c r="AV191" s="15" t="s">
        <v>186</v>
      </c>
      <c r="AW191" s="15" t="s">
        <v>33</v>
      </c>
      <c r="AX191" s="15" t="s">
        <v>80</v>
      </c>
      <c r="AY191" s="256" t="s">
        <v>178</v>
      </c>
    </row>
    <row r="192" s="2" customFormat="1" ht="16.5" customHeight="1">
      <c r="A192" s="40"/>
      <c r="B192" s="41"/>
      <c r="C192" s="206" t="s">
        <v>7</v>
      </c>
      <c r="D192" s="206" t="s">
        <v>181</v>
      </c>
      <c r="E192" s="207" t="s">
        <v>323</v>
      </c>
      <c r="F192" s="208" t="s">
        <v>324</v>
      </c>
      <c r="G192" s="209" t="s">
        <v>184</v>
      </c>
      <c r="H192" s="210">
        <v>3.0779999999999998</v>
      </c>
      <c r="I192" s="211"/>
      <c r="J192" s="212">
        <f>ROUND(I192*H192,2)</f>
        <v>0</v>
      </c>
      <c r="K192" s="208" t="s">
        <v>185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0.050299999999999997</v>
      </c>
      <c r="T192" s="216">
        <f>S192*H192</f>
        <v>0.15482339999999997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206</v>
      </c>
      <c r="AT192" s="217" t="s">
        <v>181</v>
      </c>
      <c r="AU192" s="217" t="s">
        <v>82</v>
      </c>
      <c r="AY192" s="19" t="s">
        <v>178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206</v>
      </c>
      <c r="BM192" s="217" t="s">
        <v>325</v>
      </c>
    </row>
    <row r="193" s="2" customFormat="1">
      <c r="A193" s="40"/>
      <c r="B193" s="41"/>
      <c r="C193" s="42"/>
      <c r="D193" s="219" t="s">
        <v>187</v>
      </c>
      <c r="E193" s="42"/>
      <c r="F193" s="220" t="s">
        <v>326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187</v>
      </c>
      <c r="AU193" s="19" t="s">
        <v>82</v>
      </c>
    </row>
    <row r="194" s="13" customFormat="1">
      <c r="A194" s="13"/>
      <c r="B194" s="224"/>
      <c r="C194" s="225"/>
      <c r="D194" s="226" t="s">
        <v>189</v>
      </c>
      <c r="E194" s="227" t="s">
        <v>19</v>
      </c>
      <c r="F194" s="228" t="s">
        <v>327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189</v>
      </c>
      <c r="AU194" s="234" t="s">
        <v>82</v>
      </c>
      <c r="AV194" s="13" t="s">
        <v>80</v>
      </c>
      <c r="AW194" s="13" t="s">
        <v>33</v>
      </c>
      <c r="AX194" s="13" t="s">
        <v>72</v>
      </c>
      <c r="AY194" s="234" t="s">
        <v>178</v>
      </c>
    </row>
    <row r="195" s="13" customFormat="1">
      <c r="A195" s="13"/>
      <c r="B195" s="224"/>
      <c r="C195" s="225"/>
      <c r="D195" s="226" t="s">
        <v>189</v>
      </c>
      <c r="E195" s="227" t="s">
        <v>19</v>
      </c>
      <c r="F195" s="228" t="s">
        <v>328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189</v>
      </c>
      <c r="AU195" s="234" t="s">
        <v>82</v>
      </c>
      <c r="AV195" s="13" t="s">
        <v>80</v>
      </c>
      <c r="AW195" s="13" t="s">
        <v>33</v>
      </c>
      <c r="AX195" s="13" t="s">
        <v>72</v>
      </c>
      <c r="AY195" s="234" t="s">
        <v>178</v>
      </c>
    </row>
    <row r="196" s="13" customFormat="1">
      <c r="A196" s="13"/>
      <c r="B196" s="224"/>
      <c r="C196" s="225"/>
      <c r="D196" s="226" t="s">
        <v>189</v>
      </c>
      <c r="E196" s="227" t="s">
        <v>19</v>
      </c>
      <c r="F196" s="228" t="s">
        <v>329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189</v>
      </c>
      <c r="AU196" s="234" t="s">
        <v>82</v>
      </c>
      <c r="AV196" s="13" t="s">
        <v>80</v>
      </c>
      <c r="AW196" s="13" t="s">
        <v>33</v>
      </c>
      <c r="AX196" s="13" t="s">
        <v>72</v>
      </c>
      <c r="AY196" s="234" t="s">
        <v>178</v>
      </c>
    </row>
    <row r="197" s="14" customFormat="1">
      <c r="A197" s="14"/>
      <c r="B197" s="235"/>
      <c r="C197" s="236"/>
      <c r="D197" s="226" t="s">
        <v>189</v>
      </c>
      <c r="E197" s="237" t="s">
        <v>19</v>
      </c>
      <c r="F197" s="238" t="s">
        <v>330</v>
      </c>
      <c r="G197" s="236"/>
      <c r="H197" s="239">
        <v>3.0779999999999998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189</v>
      </c>
      <c r="AU197" s="245" t="s">
        <v>82</v>
      </c>
      <c r="AV197" s="14" t="s">
        <v>82</v>
      </c>
      <c r="AW197" s="14" t="s">
        <v>33</v>
      </c>
      <c r="AX197" s="14" t="s">
        <v>72</v>
      </c>
      <c r="AY197" s="245" t="s">
        <v>178</v>
      </c>
    </row>
    <row r="198" s="15" customFormat="1">
      <c r="A198" s="15"/>
      <c r="B198" s="246"/>
      <c r="C198" s="247"/>
      <c r="D198" s="226" t="s">
        <v>189</v>
      </c>
      <c r="E198" s="248" t="s">
        <v>19</v>
      </c>
      <c r="F198" s="249" t="s">
        <v>193</v>
      </c>
      <c r="G198" s="247"/>
      <c r="H198" s="250">
        <v>3.0779999999999998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189</v>
      </c>
      <c r="AU198" s="256" t="s">
        <v>82</v>
      </c>
      <c r="AV198" s="15" t="s">
        <v>186</v>
      </c>
      <c r="AW198" s="15" t="s">
        <v>33</v>
      </c>
      <c r="AX198" s="15" t="s">
        <v>80</v>
      </c>
      <c r="AY198" s="256" t="s">
        <v>178</v>
      </c>
    </row>
    <row r="199" s="2" customFormat="1" ht="16.5" customHeight="1">
      <c r="A199" s="40"/>
      <c r="B199" s="41"/>
      <c r="C199" s="206" t="s">
        <v>265</v>
      </c>
      <c r="D199" s="206" t="s">
        <v>181</v>
      </c>
      <c r="E199" s="207" t="s">
        <v>331</v>
      </c>
      <c r="F199" s="208" t="s">
        <v>332</v>
      </c>
      <c r="G199" s="209" t="s">
        <v>333</v>
      </c>
      <c r="H199" s="210">
        <v>1.008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206</v>
      </c>
      <c r="AT199" s="217" t="s">
        <v>181</v>
      </c>
      <c r="AU199" s="217" t="s">
        <v>82</v>
      </c>
      <c r="AY199" s="19" t="s">
        <v>178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206</v>
      </c>
      <c r="BM199" s="217" t="s">
        <v>334</v>
      </c>
    </row>
    <row r="200" s="13" customFormat="1">
      <c r="A200" s="13"/>
      <c r="B200" s="224"/>
      <c r="C200" s="225"/>
      <c r="D200" s="226" t="s">
        <v>189</v>
      </c>
      <c r="E200" s="227" t="s">
        <v>19</v>
      </c>
      <c r="F200" s="228" t="s">
        <v>335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189</v>
      </c>
      <c r="AU200" s="234" t="s">
        <v>82</v>
      </c>
      <c r="AV200" s="13" t="s">
        <v>80</v>
      </c>
      <c r="AW200" s="13" t="s">
        <v>33</v>
      </c>
      <c r="AX200" s="13" t="s">
        <v>72</v>
      </c>
      <c r="AY200" s="234" t="s">
        <v>178</v>
      </c>
    </row>
    <row r="201" s="14" customFormat="1">
      <c r="A201" s="14"/>
      <c r="B201" s="235"/>
      <c r="C201" s="236"/>
      <c r="D201" s="226" t="s">
        <v>189</v>
      </c>
      <c r="E201" s="237" t="s">
        <v>19</v>
      </c>
      <c r="F201" s="238" t="s">
        <v>336</v>
      </c>
      <c r="G201" s="236"/>
      <c r="H201" s="239">
        <v>1.008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189</v>
      </c>
      <c r="AU201" s="245" t="s">
        <v>82</v>
      </c>
      <c r="AV201" s="14" t="s">
        <v>82</v>
      </c>
      <c r="AW201" s="14" t="s">
        <v>33</v>
      </c>
      <c r="AX201" s="14" t="s">
        <v>72</v>
      </c>
      <c r="AY201" s="245" t="s">
        <v>178</v>
      </c>
    </row>
    <row r="202" s="15" customFormat="1">
      <c r="A202" s="15"/>
      <c r="B202" s="246"/>
      <c r="C202" s="247"/>
      <c r="D202" s="226" t="s">
        <v>189</v>
      </c>
      <c r="E202" s="248" t="s">
        <v>19</v>
      </c>
      <c r="F202" s="249" t="s">
        <v>193</v>
      </c>
      <c r="G202" s="247"/>
      <c r="H202" s="250">
        <v>1.008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189</v>
      </c>
      <c r="AU202" s="256" t="s">
        <v>82</v>
      </c>
      <c r="AV202" s="15" t="s">
        <v>186</v>
      </c>
      <c r="AW202" s="15" t="s">
        <v>33</v>
      </c>
      <c r="AX202" s="15" t="s">
        <v>80</v>
      </c>
      <c r="AY202" s="256" t="s">
        <v>178</v>
      </c>
    </row>
    <row r="203" s="2" customFormat="1" ht="24.15" customHeight="1">
      <c r="A203" s="40"/>
      <c r="B203" s="41"/>
      <c r="C203" s="206" t="s">
        <v>337</v>
      </c>
      <c r="D203" s="206" t="s">
        <v>181</v>
      </c>
      <c r="E203" s="207" t="s">
        <v>338</v>
      </c>
      <c r="F203" s="208" t="s">
        <v>339</v>
      </c>
      <c r="G203" s="209" t="s">
        <v>184</v>
      </c>
      <c r="H203" s="210">
        <v>23.059999999999999</v>
      </c>
      <c r="I203" s="211"/>
      <c r="J203" s="212">
        <f>ROUND(I203*H203,2)</f>
        <v>0</v>
      </c>
      <c r="K203" s="208" t="s">
        <v>185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0.01721</v>
      </c>
      <c r="T203" s="216">
        <f>S203*H203</f>
        <v>0.39686259999999995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206</v>
      </c>
      <c r="AT203" s="217" t="s">
        <v>181</v>
      </c>
      <c r="AU203" s="217" t="s">
        <v>82</v>
      </c>
      <c r="AY203" s="19" t="s">
        <v>178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206</v>
      </c>
      <c r="BM203" s="217" t="s">
        <v>340</v>
      </c>
    </row>
    <row r="204" s="2" customFormat="1">
      <c r="A204" s="40"/>
      <c r="B204" s="41"/>
      <c r="C204" s="42"/>
      <c r="D204" s="219" t="s">
        <v>187</v>
      </c>
      <c r="E204" s="42"/>
      <c r="F204" s="220" t="s">
        <v>341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187</v>
      </c>
      <c r="AU204" s="19" t="s">
        <v>82</v>
      </c>
    </row>
    <row r="205" s="13" customFormat="1">
      <c r="A205" s="13"/>
      <c r="B205" s="224"/>
      <c r="C205" s="225"/>
      <c r="D205" s="226" t="s">
        <v>189</v>
      </c>
      <c r="E205" s="227" t="s">
        <v>19</v>
      </c>
      <c r="F205" s="228" t="s">
        <v>342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189</v>
      </c>
      <c r="AU205" s="234" t="s">
        <v>82</v>
      </c>
      <c r="AV205" s="13" t="s">
        <v>80</v>
      </c>
      <c r="AW205" s="13" t="s">
        <v>33</v>
      </c>
      <c r="AX205" s="13" t="s">
        <v>72</v>
      </c>
      <c r="AY205" s="234" t="s">
        <v>178</v>
      </c>
    </row>
    <row r="206" s="14" customFormat="1">
      <c r="A206" s="14"/>
      <c r="B206" s="235"/>
      <c r="C206" s="236"/>
      <c r="D206" s="226" t="s">
        <v>189</v>
      </c>
      <c r="E206" s="237" t="s">
        <v>19</v>
      </c>
      <c r="F206" s="238" t="s">
        <v>343</v>
      </c>
      <c r="G206" s="236"/>
      <c r="H206" s="239">
        <v>23.059999999999999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189</v>
      </c>
      <c r="AU206" s="245" t="s">
        <v>82</v>
      </c>
      <c r="AV206" s="14" t="s">
        <v>82</v>
      </c>
      <c r="AW206" s="14" t="s">
        <v>33</v>
      </c>
      <c r="AX206" s="14" t="s">
        <v>72</v>
      </c>
      <c r="AY206" s="245" t="s">
        <v>178</v>
      </c>
    </row>
    <row r="207" s="15" customFormat="1">
      <c r="A207" s="15"/>
      <c r="B207" s="246"/>
      <c r="C207" s="247"/>
      <c r="D207" s="226" t="s">
        <v>189</v>
      </c>
      <c r="E207" s="248" t="s">
        <v>19</v>
      </c>
      <c r="F207" s="249" t="s">
        <v>193</v>
      </c>
      <c r="G207" s="247"/>
      <c r="H207" s="250">
        <v>23.059999999999999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189</v>
      </c>
      <c r="AU207" s="256" t="s">
        <v>82</v>
      </c>
      <c r="AV207" s="15" t="s">
        <v>186</v>
      </c>
      <c r="AW207" s="15" t="s">
        <v>33</v>
      </c>
      <c r="AX207" s="15" t="s">
        <v>80</v>
      </c>
      <c r="AY207" s="256" t="s">
        <v>178</v>
      </c>
    </row>
    <row r="208" s="2" customFormat="1" ht="24.15" customHeight="1">
      <c r="A208" s="40"/>
      <c r="B208" s="41"/>
      <c r="C208" s="206" t="s">
        <v>272</v>
      </c>
      <c r="D208" s="206" t="s">
        <v>181</v>
      </c>
      <c r="E208" s="207" t="s">
        <v>344</v>
      </c>
      <c r="F208" s="208" t="s">
        <v>345</v>
      </c>
      <c r="G208" s="209" t="s">
        <v>333</v>
      </c>
      <c r="H208" s="210">
        <v>1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206</v>
      </c>
      <c r="AT208" s="217" t="s">
        <v>181</v>
      </c>
      <c r="AU208" s="217" t="s">
        <v>82</v>
      </c>
      <c r="AY208" s="19" t="s">
        <v>178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206</v>
      </c>
      <c r="BM208" s="217" t="s">
        <v>346</v>
      </c>
    </row>
    <row r="209" s="14" customFormat="1">
      <c r="A209" s="14"/>
      <c r="B209" s="235"/>
      <c r="C209" s="236"/>
      <c r="D209" s="226" t="s">
        <v>189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189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178</v>
      </c>
    </row>
    <row r="210" s="15" customFormat="1">
      <c r="A210" s="15"/>
      <c r="B210" s="246"/>
      <c r="C210" s="247"/>
      <c r="D210" s="226" t="s">
        <v>189</v>
      </c>
      <c r="E210" s="248" t="s">
        <v>19</v>
      </c>
      <c r="F210" s="249" t="s">
        <v>193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189</v>
      </c>
      <c r="AU210" s="256" t="s">
        <v>82</v>
      </c>
      <c r="AV210" s="15" t="s">
        <v>186</v>
      </c>
      <c r="AW210" s="15" t="s">
        <v>33</v>
      </c>
      <c r="AX210" s="15" t="s">
        <v>80</v>
      </c>
      <c r="AY210" s="256" t="s">
        <v>178</v>
      </c>
    </row>
    <row r="211" s="2" customFormat="1" ht="16.5" customHeight="1">
      <c r="A211" s="40"/>
      <c r="B211" s="41"/>
      <c r="C211" s="206" t="s">
        <v>347</v>
      </c>
      <c r="D211" s="206" t="s">
        <v>181</v>
      </c>
      <c r="E211" s="207" t="s">
        <v>348</v>
      </c>
      <c r="F211" s="208" t="s">
        <v>349</v>
      </c>
      <c r="G211" s="209" t="s">
        <v>333</v>
      </c>
      <c r="H211" s="210">
        <v>1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206</v>
      </c>
      <c r="AT211" s="217" t="s">
        <v>181</v>
      </c>
      <c r="AU211" s="217" t="s">
        <v>82</v>
      </c>
      <c r="AY211" s="19" t="s">
        <v>178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206</v>
      </c>
      <c r="BM211" s="217" t="s">
        <v>350</v>
      </c>
    </row>
    <row r="212" s="14" customFormat="1">
      <c r="A212" s="14"/>
      <c r="B212" s="235"/>
      <c r="C212" s="236"/>
      <c r="D212" s="226" t="s">
        <v>189</v>
      </c>
      <c r="E212" s="237" t="s">
        <v>19</v>
      </c>
      <c r="F212" s="238" t="s">
        <v>80</v>
      </c>
      <c r="G212" s="236"/>
      <c r="H212" s="239">
        <v>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189</v>
      </c>
      <c r="AU212" s="245" t="s">
        <v>82</v>
      </c>
      <c r="AV212" s="14" t="s">
        <v>82</v>
      </c>
      <c r="AW212" s="14" t="s">
        <v>33</v>
      </c>
      <c r="AX212" s="14" t="s">
        <v>72</v>
      </c>
      <c r="AY212" s="245" t="s">
        <v>178</v>
      </c>
    </row>
    <row r="213" s="15" customFormat="1">
      <c r="A213" s="15"/>
      <c r="B213" s="246"/>
      <c r="C213" s="247"/>
      <c r="D213" s="226" t="s">
        <v>189</v>
      </c>
      <c r="E213" s="248" t="s">
        <v>19</v>
      </c>
      <c r="F213" s="249" t="s">
        <v>193</v>
      </c>
      <c r="G213" s="247"/>
      <c r="H213" s="250">
        <v>1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189</v>
      </c>
      <c r="AU213" s="256" t="s">
        <v>82</v>
      </c>
      <c r="AV213" s="15" t="s">
        <v>186</v>
      </c>
      <c r="AW213" s="15" t="s">
        <v>33</v>
      </c>
      <c r="AX213" s="15" t="s">
        <v>80</v>
      </c>
      <c r="AY213" s="256" t="s">
        <v>178</v>
      </c>
    </row>
    <row r="214" s="2" customFormat="1" ht="24.15" customHeight="1">
      <c r="A214" s="40"/>
      <c r="B214" s="41"/>
      <c r="C214" s="206" t="s">
        <v>351</v>
      </c>
      <c r="D214" s="206" t="s">
        <v>181</v>
      </c>
      <c r="E214" s="207" t="s">
        <v>352</v>
      </c>
      <c r="F214" s="208" t="s">
        <v>353</v>
      </c>
      <c r="G214" s="209" t="s">
        <v>333</v>
      </c>
      <c r="H214" s="210">
        <v>1</v>
      </c>
      <c r="I214" s="211"/>
      <c r="J214" s="212">
        <f>ROUND(I214*H214,2)</f>
        <v>0</v>
      </c>
      <c r="K214" s="208" t="s">
        <v>185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3.1999999999999999E-05</v>
      </c>
      <c r="R214" s="215">
        <f>Q214*H214</f>
        <v>3.1999999999999999E-05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206</v>
      </c>
      <c r="AT214" s="217" t="s">
        <v>181</v>
      </c>
      <c r="AU214" s="217" t="s">
        <v>82</v>
      </c>
      <c r="AY214" s="19" t="s">
        <v>178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206</v>
      </c>
      <c r="BM214" s="217" t="s">
        <v>354</v>
      </c>
    </row>
    <row r="215" s="2" customFormat="1">
      <c r="A215" s="40"/>
      <c r="B215" s="41"/>
      <c r="C215" s="42"/>
      <c r="D215" s="219" t="s">
        <v>187</v>
      </c>
      <c r="E215" s="42"/>
      <c r="F215" s="220" t="s">
        <v>355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187</v>
      </c>
      <c r="AU215" s="19" t="s">
        <v>82</v>
      </c>
    </row>
    <row r="216" s="13" customFormat="1">
      <c r="A216" s="13"/>
      <c r="B216" s="224"/>
      <c r="C216" s="225"/>
      <c r="D216" s="226" t="s">
        <v>189</v>
      </c>
      <c r="E216" s="227" t="s">
        <v>19</v>
      </c>
      <c r="F216" s="228" t="s">
        <v>356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189</v>
      </c>
      <c r="AU216" s="234" t="s">
        <v>82</v>
      </c>
      <c r="AV216" s="13" t="s">
        <v>80</v>
      </c>
      <c r="AW216" s="13" t="s">
        <v>33</v>
      </c>
      <c r="AX216" s="13" t="s">
        <v>72</v>
      </c>
      <c r="AY216" s="234" t="s">
        <v>178</v>
      </c>
    </row>
    <row r="217" s="13" customFormat="1">
      <c r="A217" s="13"/>
      <c r="B217" s="224"/>
      <c r="C217" s="225"/>
      <c r="D217" s="226" t="s">
        <v>189</v>
      </c>
      <c r="E217" s="227" t="s">
        <v>19</v>
      </c>
      <c r="F217" s="228" t="s">
        <v>357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189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178</v>
      </c>
    </row>
    <row r="218" s="13" customFormat="1">
      <c r="A218" s="13"/>
      <c r="B218" s="224"/>
      <c r="C218" s="225"/>
      <c r="D218" s="226" t="s">
        <v>189</v>
      </c>
      <c r="E218" s="227" t="s">
        <v>19</v>
      </c>
      <c r="F218" s="228" t="s">
        <v>358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189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178</v>
      </c>
    </row>
    <row r="219" s="14" customFormat="1">
      <c r="A219" s="14"/>
      <c r="B219" s="235"/>
      <c r="C219" s="236"/>
      <c r="D219" s="226" t="s">
        <v>189</v>
      </c>
      <c r="E219" s="237" t="s">
        <v>19</v>
      </c>
      <c r="F219" s="238" t="s">
        <v>80</v>
      </c>
      <c r="G219" s="236"/>
      <c r="H219" s="239">
        <v>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189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178</v>
      </c>
    </row>
    <row r="220" s="15" customFormat="1">
      <c r="A220" s="15"/>
      <c r="B220" s="246"/>
      <c r="C220" s="247"/>
      <c r="D220" s="226" t="s">
        <v>189</v>
      </c>
      <c r="E220" s="248" t="s">
        <v>19</v>
      </c>
      <c r="F220" s="249" t="s">
        <v>193</v>
      </c>
      <c r="G220" s="247"/>
      <c r="H220" s="250">
        <v>1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189</v>
      </c>
      <c r="AU220" s="256" t="s">
        <v>82</v>
      </c>
      <c r="AV220" s="15" t="s">
        <v>186</v>
      </c>
      <c r="AW220" s="15" t="s">
        <v>33</v>
      </c>
      <c r="AX220" s="15" t="s">
        <v>80</v>
      </c>
      <c r="AY220" s="256" t="s">
        <v>178</v>
      </c>
    </row>
    <row r="221" s="2" customFormat="1" ht="16.5" customHeight="1">
      <c r="A221" s="40"/>
      <c r="B221" s="41"/>
      <c r="C221" s="257" t="s">
        <v>359</v>
      </c>
      <c r="D221" s="257" t="s">
        <v>360</v>
      </c>
      <c r="E221" s="258" t="s">
        <v>361</v>
      </c>
      <c r="F221" s="259" t="s">
        <v>362</v>
      </c>
      <c r="G221" s="260" t="s">
        <v>333</v>
      </c>
      <c r="H221" s="261">
        <v>1</v>
      </c>
      <c r="I221" s="262"/>
      <c r="J221" s="263">
        <f>ROUND(I221*H221,2)</f>
        <v>0</v>
      </c>
      <c r="K221" s="259" t="s">
        <v>185</v>
      </c>
      <c r="L221" s="264"/>
      <c r="M221" s="265" t="s">
        <v>19</v>
      </c>
      <c r="N221" s="266" t="s">
        <v>43</v>
      </c>
      <c r="O221" s="86"/>
      <c r="P221" s="215">
        <f>O221*H221</f>
        <v>0</v>
      </c>
      <c r="Q221" s="215">
        <v>0.0022000000000000001</v>
      </c>
      <c r="R221" s="215">
        <f>Q221*H221</f>
        <v>0.0022000000000000001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302</v>
      </c>
      <c r="AT221" s="217" t="s">
        <v>360</v>
      </c>
      <c r="AU221" s="217" t="s">
        <v>82</v>
      </c>
      <c r="AY221" s="19" t="s">
        <v>178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206</v>
      </c>
      <c r="BM221" s="217" t="s">
        <v>363</v>
      </c>
    </row>
    <row r="222" s="13" customFormat="1">
      <c r="A222" s="13"/>
      <c r="B222" s="224"/>
      <c r="C222" s="225"/>
      <c r="D222" s="226" t="s">
        <v>189</v>
      </c>
      <c r="E222" s="227" t="s">
        <v>19</v>
      </c>
      <c r="F222" s="228" t="s">
        <v>356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189</v>
      </c>
      <c r="AU222" s="234" t="s">
        <v>82</v>
      </c>
      <c r="AV222" s="13" t="s">
        <v>80</v>
      </c>
      <c r="AW222" s="13" t="s">
        <v>33</v>
      </c>
      <c r="AX222" s="13" t="s">
        <v>72</v>
      </c>
      <c r="AY222" s="234" t="s">
        <v>178</v>
      </c>
    </row>
    <row r="223" s="13" customFormat="1">
      <c r="A223" s="13"/>
      <c r="B223" s="224"/>
      <c r="C223" s="225"/>
      <c r="D223" s="226" t="s">
        <v>189</v>
      </c>
      <c r="E223" s="227" t="s">
        <v>19</v>
      </c>
      <c r="F223" s="228" t="s">
        <v>357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189</v>
      </c>
      <c r="AU223" s="234" t="s">
        <v>82</v>
      </c>
      <c r="AV223" s="13" t="s">
        <v>80</v>
      </c>
      <c r="AW223" s="13" t="s">
        <v>33</v>
      </c>
      <c r="AX223" s="13" t="s">
        <v>72</v>
      </c>
      <c r="AY223" s="234" t="s">
        <v>178</v>
      </c>
    </row>
    <row r="224" s="13" customFormat="1">
      <c r="A224" s="13"/>
      <c r="B224" s="224"/>
      <c r="C224" s="225"/>
      <c r="D224" s="226" t="s">
        <v>189</v>
      </c>
      <c r="E224" s="227" t="s">
        <v>19</v>
      </c>
      <c r="F224" s="228" t="s">
        <v>358</v>
      </c>
      <c r="G224" s="225"/>
      <c r="H224" s="227" t="s">
        <v>19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189</v>
      </c>
      <c r="AU224" s="234" t="s">
        <v>82</v>
      </c>
      <c r="AV224" s="13" t="s">
        <v>80</v>
      </c>
      <c r="AW224" s="13" t="s">
        <v>33</v>
      </c>
      <c r="AX224" s="13" t="s">
        <v>72</v>
      </c>
      <c r="AY224" s="234" t="s">
        <v>178</v>
      </c>
    </row>
    <row r="225" s="14" customFormat="1">
      <c r="A225" s="14"/>
      <c r="B225" s="235"/>
      <c r="C225" s="236"/>
      <c r="D225" s="226" t="s">
        <v>189</v>
      </c>
      <c r="E225" s="237" t="s">
        <v>19</v>
      </c>
      <c r="F225" s="238" t="s">
        <v>80</v>
      </c>
      <c r="G225" s="236"/>
      <c r="H225" s="239">
        <v>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189</v>
      </c>
      <c r="AU225" s="245" t="s">
        <v>82</v>
      </c>
      <c r="AV225" s="14" t="s">
        <v>82</v>
      </c>
      <c r="AW225" s="14" t="s">
        <v>33</v>
      </c>
      <c r="AX225" s="14" t="s">
        <v>72</v>
      </c>
      <c r="AY225" s="245" t="s">
        <v>178</v>
      </c>
    </row>
    <row r="226" s="15" customFormat="1">
      <c r="A226" s="15"/>
      <c r="B226" s="246"/>
      <c r="C226" s="247"/>
      <c r="D226" s="226" t="s">
        <v>189</v>
      </c>
      <c r="E226" s="248" t="s">
        <v>19</v>
      </c>
      <c r="F226" s="249" t="s">
        <v>193</v>
      </c>
      <c r="G226" s="247"/>
      <c r="H226" s="250">
        <v>1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189</v>
      </c>
      <c r="AU226" s="256" t="s">
        <v>82</v>
      </c>
      <c r="AV226" s="15" t="s">
        <v>186</v>
      </c>
      <c r="AW226" s="15" t="s">
        <v>33</v>
      </c>
      <c r="AX226" s="15" t="s">
        <v>80</v>
      </c>
      <c r="AY226" s="256" t="s">
        <v>178</v>
      </c>
    </row>
    <row r="227" s="2" customFormat="1" ht="37.8" customHeight="1">
      <c r="A227" s="40"/>
      <c r="B227" s="41"/>
      <c r="C227" s="206" t="s">
        <v>292</v>
      </c>
      <c r="D227" s="206" t="s">
        <v>181</v>
      </c>
      <c r="E227" s="207" t="s">
        <v>364</v>
      </c>
      <c r="F227" s="208" t="s">
        <v>365</v>
      </c>
      <c r="G227" s="209" t="s">
        <v>251</v>
      </c>
      <c r="H227" s="210">
        <v>0.627</v>
      </c>
      <c r="I227" s="211"/>
      <c r="J227" s="212">
        <f>ROUND(I227*H227,2)</f>
        <v>0</v>
      </c>
      <c r="K227" s="208" t="s">
        <v>185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206</v>
      </c>
      <c r="AT227" s="217" t="s">
        <v>181</v>
      </c>
      <c r="AU227" s="217" t="s">
        <v>82</v>
      </c>
      <c r="AY227" s="19" t="s">
        <v>178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206</v>
      </c>
      <c r="BM227" s="217" t="s">
        <v>366</v>
      </c>
    </row>
    <row r="228" s="2" customFormat="1">
      <c r="A228" s="40"/>
      <c r="B228" s="41"/>
      <c r="C228" s="42"/>
      <c r="D228" s="219" t="s">
        <v>187</v>
      </c>
      <c r="E228" s="42"/>
      <c r="F228" s="220" t="s">
        <v>367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187</v>
      </c>
      <c r="AU228" s="19" t="s">
        <v>82</v>
      </c>
    </row>
    <row r="229" s="12" customFormat="1" ht="22.8" customHeight="1">
      <c r="A229" s="12"/>
      <c r="B229" s="190"/>
      <c r="C229" s="191"/>
      <c r="D229" s="192" t="s">
        <v>71</v>
      </c>
      <c r="E229" s="204" t="s">
        <v>368</v>
      </c>
      <c r="F229" s="204" t="s">
        <v>369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SUM(P230:P239)</f>
        <v>0</v>
      </c>
      <c r="Q229" s="198"/>
      <c r="R229" s="199">
        <f>SUM(R230:R239)</f>
        <v>0</v>
      </c>
      <c r="S229" s="198"/>
      <c r="T229" s="200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82</v>
      </c>
      <c r="AT229" s="202" t="s">
        <v>71</v>
      </c>
      <c r="AU229" s="202" t="s">
        <v>80</v>
      </c>
      <c r="AY229" s="201" t="s">
        <v>178</v>
      </c>
      <c r="BK229" s="203">
        <f>SUM(BK230:BK239)</f>
        <v>0</v>
      </c>
    </row>
    <row r="230" s="2" customFormat="1" ht="24.15" customHeight="1">
      <c r="A230" s="40"/>
      <c r="B230" s="41"/>
      <c r="C230" s="206" t="s">
        <v>370</v>
      </c>
      <c r="D230" s="206" t="s">
        <v>181</v>
      </c>
      <c r="E230" s="207" t="s">
        <v>371</v>
      </c>
      <c r="F230" s="208" t="s">
        <v>372</v>
      </c>
      <c r="G230" s="209" t="s">
        <v>251</v>
      </c>
      <c r="H230" s="210">
        <v>0.108</v>
      </c>
      <c r="I230" s="211"/>
      <c r="J230" s="212">
        <f>ROUND(I230*H230,2)</f>
        <v>0</v>
      </c>
      <c r="K230" s="208" t="s">
        <v>185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206</v>
      </c>
      <c r="AT230" s="217" t="s">
        <v>181</v>
      </c>
      <c r="AU230" s="217" t="s">
        <v>82</v>
      </c>
      <c r="AY230" s="19" t="s">
        <v>178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206</v>
      </c>
      <c r="BM230" s="217" t="s">
        <v>373</v>
      </c>
    </row>
    <row r="231" s="2" customFormat="1">
      <c r="A231" s="40"/>
      <c r="B231" s="41"/>
      <c r="C231" s="42"/>
      <c r="D231" s="219" t="s">
        <v>187</v>
      </c>
      <c r="E231" s="42"/>
      <c r="F231" s="220" t="s">
        <v>374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187</v>
      </c>
      <c r="AU231" s="19" t="s">
        <v>82</v>
      </c>
    </row>
    <row r="232" s="2" customFormat="1" ht="16.5" customHeight="1">
      <c r="A232" s="40"/>
      <c r="B232" s="41"/>
      <c r="C232" s="206" t="s">
        <v>296</v>
      </c>
      <c r="D232" s="206" t="s">
        <v>181</v>
      </c>
      <c r="E232" s="207" t="s">
        <v>375</v>
      </c>
      <c r="F232" s="208" t="s">
        <v>376</v>
      </c>
      <c r="G232" s="209" t="s">
        <v>333</v>
      </c>
      <c r="H232" s="210">
        <v>1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206</v>
      </c>
      <c r="AT232" s="217" t="s">
        <v>181</v>
      </c>
      <c r="AU232" s="217" t="s">
        <v>82</v>
      </c>
      <c r="AY232" s="19" t="s">
        <v>178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206</v>
      </c>
      <c r="BM232" s="217" t="s">
        <v>377</v>
      </c>
    </row>
    <row r="233" s="13" customFormat="1">
      <c r="A233" s="13"/>
      <c r="B233" s="224"/>
      <c r="C233" s="225"/>
      <c r="D233" s="226" t="s">
        <v>189</v>
      </c>
      <c r="E233" s="227" t="s">
        <v>19</v>
      </c>
      <c r="F233" s="228" t="s">
        <v>378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189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178</v>
      </c>
    </row>
    <row r="234" s="14" customFormat="1">
      <c r="A234" s="14"/>
      <c r="B234" s="235"/>
      <c r="C234" s="236"/>
      <c r="D234" s="226" t="s">
        <v>189</v>
      </c>
      <c r="E234" s="237" t="s">
        <v>19</v>
      </c>
      <c r="F234" s="238" t="s">
        <v>80</v>
      </c>
      <c r="G234" s="236"/>
      <c r="H234" s="239">
        <v>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189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178</v>
      </c>
    </row>
    <row r="235" s="15" customFormat="1">
      <c r="A235" s="15"/>
      <c r="B235" s="246"/>
      <c r="C235" s="247"/>
      <c r="D235" s="226" t="s">
        <v>189</v>
      </c>
      <c r="E235" s="248" t="s">
        <v>19</v>
      </c>
      <c r="F235" s="249" t="s">
        <v>193</v>
      </c>
      <c r="G235" s="247"/>
      <c r="H235" s="250">
        <v>1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189</v>
      </c>
      <c r="AU235" s="256" t="s">
        <v>82</v>
      </c>
      <c r="AV235" s="15" t="s">
        <v>186</v>
      </c>
      <c r="AW235" s="15" t="s">
        <v>33</v>
      </c>
      <c r="AX235" s="15" t="s">
        <v>80</v>
      </c>
      <c r="AY235" s="256" t="s">
        <v>178</v>
      </c>
    </row>
    <row r="236" s="2" customFormat="1" ht="33" customHeight="1">
      <c r="A236" s="40"/>
      <c r="B236" s="41"/>
      <c r="C236" s="206" t="s">
        <v>379</v>
      </c>
      <c r="D236" s="206" t="s">
        <v>181</v>
      </c>
      <c r="E236" s="207" t="s">
        <v>380</v>
      </c>
      <c r="F236" s="208" t="s">
        <v>381</v>
      </c>
      <c r="G236" s="209" t="s">
        <v>333</v>
      </c>
      <c r="H236" s="210">
        <v>1</v>
      </c>
      <c r="I236" s="211"/>
      <c r="J236" s="212">
        <f>ROUND(I236*H236,2)</f>
        <v>0</v>
      </c>
      <c r="K236" s="208" t="s">
        <v>19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206</v>
      </c>
      <c r="AT236" s="217" t="s">
        <v>181</v>
      </c>
      <c r="AU236" s="217" t="s">
        <v>82</v>
      </c>
      <c r="AY236" s="19" t="s">
        <v>178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206</v>
      </c>
      <c r="BM236" s="217" t="s">
        <v>382</v>
      </c>
    </row>
    <row r="237" s="13" customFormat="1">
      <c r="A237" s="13"/>
      <c r="B237" s="224"/>
      <c r="C237" s="225"/>
      <c r="D237" s="226" t="s">
        <v>189</v>
      </c>
      <c r="E237" s="227" t="s">
        <v>19</v>
      </c>
      <c r="F237" s="228" t="s">
        <v>383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189</v>
      </c>
      <c r="AU237" s="234" t="s">
        <v>82</v>
      </c>
      <c r="AV237" s="13" t="s">
        <v>80</v>
      </c>
      <c r="AW237" s="13" t="s">
        <v>33</v>
      </c>
      <c r="AX237" s="13" t="s">
        <v>72</v>
      </c>
      <c r="AY237" s="234" t="s">
        <v>178</v>
      </c>
    </row>
    <row r="238" s="14" customFormat="1">
      <c r="A238" s="14"/>
      <c r="B238" s="235"/>
      <c r="C238" s="236"/>
      <c r="D238" s="226" t="s">
        <v>189</v>
      </c>
      <c r="E238" s="237" t="s">
        <v>19</v>
      </c>
      <c r="F238" s="238" t="s">
        <v>80</v>
      </c>
      <c r="G238" s="236"/>
      <c r="H238" s="239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189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178</v>
      </c>
    </row>
    <row r="239" s="15" customFormat="1">
      <c r="A239" s="15"/>
      <c r="B239" s="246"/>
      <c r="C239" s="247"/>
      <c r="D239" s="226" t="s">
        <v>189</v>
      </c>
      <c r="E239" s="248" t="s">
        <v>19</v>
      </c>
      <c r="F239" s="249" t="s">
        <v>193</v>
      </c>
      <c r="G239" s="247"/>
      <c r="H239" s="250">
        <v>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189</v>
      </c>
      <c r="AU239" s="256" t="s">
        <v>82</v>
      </c>
      <c r="AV239" s="15" t="s">
        <v>186</v>
      </c>
      <c r="AW239" s="15" t="s">
        <v>33</v>
      </c>
      <c r="AX239" s="15" t="s">
        <v>80</v>
      </c>
      <c r="AY239" s="256" t="s">
        <v>178</v>
      </c>
    </row>
    <row r="240" s="12" customFormat="1" ht="22.8" customHeight="1">
      <c r="A240" s="12"/>
      <c r="B240" s="190"/>
      <c r="C240" s="191"/>
      <c r="D240" s="192" t="s">
        <v>71</v>
      </c>
      <c r="E240" s="204" t="s">
        <v>384</v>
      </c>
      <c r="F240" s="204" t="s">
        <v>385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SUM(P241:P244)</f>
        <v>0</v>
      </c>
      <c r="Q240" s="198"/>
      <c r="R240" s="199">
        <f>SUM(R241:R244)</f>
        <v>0</v>
      </c>
      <c r="S240" s="198"/>
      <c r="T240" s="200">
        <f>SUM(T241:T244)</f>
        <v>0.012999999999999999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82</v>
      </c>
      <c r="AT240" s="202" t="s">
        <v>71</v>
      </c>
      <c r="AU240" s="202" t="s">
        <v>80</v>
      </c>
      <c r="AY240" s="201" t="s">
        <v>178</v>
      </c>
      <c r="BK240" s="203">
        <f>SUM(BK241:BK244)</f>
        <v>0</v>
      </c>
    </row>
    <row r="241" s="2" customFormat="1" ht="16.5" customHeight="1">
      <c r="A241" s="40"/>
      <c r="B241" s="41"/>
      <c r="C241" s="206" t="s">
        <v>302</v>
      </c>
      <c r="D241" s="206" t="s">
        <v>181</v>
      </c>
      <c r="E241" s="207" t="s">
        <v>386</v>
      </c>
      <c r="F241" s="208" t="s">
        <v>387</v>
      </c>
      <c r="G241" s="209" t="s">
        <v>333</v>
      </c>
      <c r="H241" s="210">
        <v>1</v>
      </c>
      <c r="I241" s="211"/>
      <c r="J241" s="212">
        <f>ROUND(I241*H241,2)</f>
        <v>0</v>
      </c>
      <c r="K241" s="208" t="s">
        <v>185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0.012999999999999999</v>
      </c>
      <c r="T241" s="216">
        <f>S241*H241</f>
        <v>0.012999999999999999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206</v>
      </c>
      <c r="AT241" s="217" t="s">
        <v>181</v>
      </c>
      <c r="AU241" s="217" t="s">
        <v>82</v>
      </c>
      <c r="AY241" s="19" t="s">
        <v>178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206</v>
      </c>
      <c r="BM241" s="217" t="s">
        <v>388</v>
      </c>
    </row>
    <row r="242" s="2" customFormat="1">
      <c r="A242" s="40"/>
      <c r="B242" s="41"/>
      <c r="C242" s="42"/>
      <c r="D242" s="219" t="s">
        <v>187</v>
      </c>
      <c r="E242" s="42"/>
      <c r="F242" s="220" t="s">
        <v>389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187</v>
      </c>
      <c r="AU242" s="19" t="s">
        <v>82</v>
      </c>
    </row>
    <row r="243" s="14" customFormat="1">
      <c r="A243" s="14"/>
      <c r="B243" s="235"/>
      <c r="C243" s="236"/>
      <c r="D243" s="226" t="s">
        <v>189</v>
      </c>
      <c r="E243" s="237" t="s">
        <v>19</v>
      </c>
      <c r="F243" s="238" t="s">
        <v>80</v>
      </c>
      <c r="G243" s="236"/>
      <c r="H243" s="239">
        <v>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189</v>
      </c>
      <c r="AU243" s="245" t="s">
        <v>82</v>
      </c>
      <c r="AV243" s="14" t="s">
        <v>82</v>
      </c>
      <c r="AW243" s="14" t="s">
        <v>33</v>
      </c>
      <c r="AX243" s="14" t="s">
        <v>72</v>
      </c>
      <c r="AY243" s="245" t="s">
        <v>178</v>
      </c>
    </row>
    <row r="244" s="15" customFormat="1">
      <c r="A244" s="15"/>
      <c r="B244" s="246"/>
      <c r="C244" s="247"/>
      <c r="D244" s="226" t="s">
        <v>189</v>
      </c>
      <c r="E244" s="248" t="s">
        <v>19</v>
      </c>
      <c r="F244" s="249" t="s">
        <v>193</v>
      </c>
      <c r="G244" s="247"/>
      <c r="H244" s="250">
        <v>1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189</v>
      </c>
      <c r="AU244" s="256" t="s">
        <v>82</v>
      </c>
      <c r="AV244" s="15" t="s">
        <v>186</v>
      </c>
      <c r="AW244" s="15" t="s">
        <v>33</v>
      </c>
      <c r="AX244" s="15" t="s">
        <v>80</v>
      </c>
      <c r="AY244" s="256" t="s">
        <v>178</v>
      </c>
    </row>
    <row r="245" s="12" customFormat="1" ht="22.8" customHeight="1">
      <c r="A245" s="12"/>
      <c r="B245" s="190"/>
      <c r="C245" s="191"/>
      <c r="D245" s="192" t="s">
        <v>71</v>
      </c>
      <c r="E245" s="204" t="s">
        <v>390</v>
      </c>
      <c r="F245" s="204" t="s">
        <v>391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SUM(P246:P291)</f>
        <v>0</v>
      </c>
      <c r="Q245" s="198"/>
      <c r="R245" s="199">
        <f>SUM(R246:R291)</f>
        <v>0.58833511999999999</v>
      </c>
      <c r="S245" s="198"/>
      <c r="T245" s="200">
        <f>SUM(T246:T291)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82</v>
      </c>
      <c r="AT245" s="202" t="s">
        <v>71</v>
      </c>
      <c r="AU245" s="202" t="s">
        <v>80</v>
      </c>
      <c r="AY245" s="201" t="s">
        <v>178</v>
      </c>
      <c r="BK245" s="203">
        <f>SUM(BK246:BK291)</f>
        <v>0</v>
      </c>
    </row>
    <row r="246" s="2" customFormat="1" ht="16.5" customHeight="1">
      <c r="A246" s="40"/>
      <c r="B246" s="41"/>
      <c r="C246" s="206" t="s">
        <v>392</v>
      </c>
      <c r="D246" s="206" t="s">
        <v>181</v>
      </c>
      <c r="E246" s="207" t="s">
        <v>393</v>
      </c>
      <c r="F246" s="208" t="s">
        <v>394</v>
      </c>
      <c r="G246" s="209" t="s">
        <v>184</v>
      </c>
      <c r="H246" s="210">
        <v>17.800000000000001</v>
      </c>
      <c r="I246" s="211"/>
      <c r="J246" s="212">
        <f>ROUND(I246*H246,2)</f>
        <v>0</v>
      </c>
      <c r="K246" s="208" t="s">
        <v>185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206</v>
      </c>
      <c r="AT246" s="217" t="s">
        <v>181</v>
      </c>
      <c r="AU246" s="217" t="s">
        <v>82</v>
      </c>
      <c r="AY246" s="19" t="s">
        <v>178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206</v>
      </c>
      <c r="BM246" s="217" t="s">
        <v>395</v>
      </c>
    </row>
    <row r="247" s="2" customFormat="1">
      <c r="A247" s="40"/>
      <c r="B247" s="41"/>
      <c r="C247" s="42"/>
      <c r="D247" s="219" t="s">
        <v>187</v>
      </c>
      <c r="E247" s="42"/>
      <c r="F247" s="220" t="s">
        <v>396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187</v>
      </c>
      <c r="AU247" s="19" t="s">
        <v>82</v>
      </c>
    </row>
    <row r="248" s="13" customFormat="1">
      <c r="A248" s="13"/>
      <c r="B248" s="224"/>
      <c r="C248" s="225"/>
      <c r="D248" s="226" t="s">
        <v>189</v>
      </c>
      <c r="E248" s="227" t="s">
        <v>19</v>
      </c>
      <c r="F248" s="228" t="s">
        <v>397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189</v>
      </c>
      <c r="AU248" s="234" t="s">
        <v>82</v>
      </c>
      <c r="AV248" s="13" t="s">
        <v>80</v>
      </c>
      <c r="AW248" s="13" t="s">
        <v>33</v>
      </c>
      <c r="AX248" s="13" t="s">
        <v>72</v>
      </c>
      <c r="AY248" s="234" t="s">
        <v>178</v>
      </c>
    </row>
    <row r="249" s="13" customFormat="1">
      <c r="A249" s="13"/>
      <c r="B249" s="224"/>
      <c r="C249" s="225"/>
      <c r="D249" s="226" t="s">
        <v>189</v>
      </c>
      <c r="E249" s="227" t="s">
        <v>19</v>
      </c>
      <c r="F249" s="228" t="s">
        <v>398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189</v>
      </c>
      <c r="AU249" s="234" t="s">
        <v>82</v>
      </c>
      <c r="AV249" s="13" t="s">
        <v>80</v>
      </c>
      <c r="AW249" s="13" t="s">
        <v>33</v>
      </c>
      <c r="AX249" s="13" t="s">
        <v>72</v>
      </c>
      <c r="AY249" s="234" t="s">
        <v>178</v>
      </c>
    </row>
    <row r="250" s="14" customFormat="1">
      <c r="A250" s="14"/>
      <c r="B250" s="235"/>
      <c r="C250" s="236"/>
      <c r="D250" s="226" t="s">
        <v>189</v>
      </c>
      <c r="E250" s="237" t="s">
        <v>19</v>
      </c>
      <c r="F250" s="238" t="s">
        <v>200</v>
      </c>
      <c r="G250" s="236"/>
      <c r="H250" s="239">
        <v>17.800000000000001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189</v>
      </c>
      <c r="AU250" s="245" t="s">
        <v>82</v>
      </c>
      <c r="AV250" s="14" t="s">
        <v>82</v>
      </c>
      <c r="AW250" s="14" t="s">
        <v>33</v>
      </c>
      <c r="AX250" s="14" t="s">
        <v>72</v>
      </c>
      <c r="AY250" s="245" t="s">
        <v>178</v>
      </c>
    </row>
    <row r="251" s="15" customFormat="1">
      <c r="A251" s="15"/>
      <c r="B251" s="246"/>
      <c r="C251" s="247"/>
      <c r="D251" s="226" t="s">
        <v>189</v>
      </c>
      <c r="E251" s="248" t="s">
        <v>19</v>
      </c>
      <c r="F251" s="249" t="s">
        <v>193</v>
      </c>
      <c r="G251" s="247"/>
      <c r="H251" s="250">
        <v>17.800000000000001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189</v>
      </c>
      <c r="AU251" s="256" t="s">
        <v>82</v>
      </c>
      <c r="AV251" s="15" t="s">
        <v>186</v>
      </c>
      <c r="AW251" s="15" t="s">
        <v>33</v>
      </c>
      <c r="AX251" s="15" t="s">
        <v>80</v>
      </c>
      <c r="AY251" s="256" t="s">
        <v>178</v>
      </c>
    </row>
    <row r="252" s="2" customFormat="1" ht="16.5" customHeight="1">
      <c r="A252" s="40"/>
      <c r="B252" s="41"/>
      <c r="C252" s="206" t="s">
        <v>309</v>
      </c>
      <c r="D252" s="206" t="s">
        <v>181</v>
      </c>
      <c r="E252" s="207" t="s">
        <v>399</v>
      </c>
      <c r="F252" s="208" t="s">
        <v>400</v>
      </c>
      <c r="G252" s="209" t="s">
        <v>184</v>
      </c>
      <c r="H252" s="210">
        <v>17.800000000000001</v>
      </c>
      <c r="I252" s="211"/>
      <c r="J252" s="212">
        <f>ROUND(I252*H252,2)</f>
        <v>0</v>
      </c>
      <c r="K252" s="208" t="s">
        <v>185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0.00029999999999999997</v>
      </c>
      <c r="R252" s="215">
        <f>Q252*H252</f>
        <v>0.0053400000000000001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206</v>
      </c>
      <c r="AT252" s="217" t="s">
        <v>181</v>
      </c>
      <c r="AU252" s="217" t="s">
        <v>82</v>
      </c>
      <c r="AY252" s="19" t="s">
        <v>178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206</v>
      </c>
      <c r="BM252" s="217" t="s">
        <v>401</v>
      </c>
    </row>
    <row r="253" s="2" customFormat="1">
      <c r="A253" s="40"/>
      <c r="B253" s="41"/>
      <c r="C253" s="42"/>
      <c r="D253" s="219" t="s">
        <v>187</v>
      </c>
      <c r="E253" s="42"/>
      <c r="F253" s="220" t="s">
        <v>402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187</v>
      </c>
      <c r="AU253" s="19" t="s">
        <v>82</v>
      </c>
    </row>
    <row r="254" s="13" customFormat="1">
      <c r="A254" s="13"/>
      <c r="B254" s="224"/>
      <c r="C254" s="225"/>
      <c r="D254" s="226" t="s">
        <v>189</v>
      </c>
      <c r="E254" s="227" t="s">
        <v>19</v>
      </c>
      <c r="F254" s="228" t="s">
        <v>397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189</v>
      </c>
      <c r="AU254" s="234" t="s">
        <v>82</v>
      </c>
      <c r="AV254" s="13" t="s">
        <v>80</v>
      </c>
      <c r="AW254" s="13" t="s">
        <v>33</v>
      </c>
      <c r="AX254" s="13" t="s">
        <v>72</v>
      </c>
      <c r="AY254" s="234" t="s">
        <v>178</v>
      </c>
    </row>
    <row r="255" s="13" customFormat="1">
      <c r="A255" s="13"/>
      <c r="B255" s="224"/>
      <c r="C255" s="225"/>
      <c r="D255" s="226" t="s">
        <v>189</v>
      </c>
      <c r="E255" s="227" t="s">
        <v>19</v>
      </c>
      <c r="F255" s="228" t="s">
        <v>398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189</v>
      </c>
      <c r="AU255" s="234" t="s">
        <v>82</v>
      </c>
      <c r="AV255" s="13" t="s">
        <v>80</v>
      </c>
      <c r="AW255" s="13" t="s">
        <v>33</v>
      </c>
      <c r="AX255" s="13" t="s">
        <v>72</v>
      </c>
      <c r="AY255" s="234" t="s">
        <v>178</v>
      </c>
    </row>
    <row r="256" s="14" customFormat="1">
      <c r="A256" s="14"/>
      <c r="B256" s="235"/>
      <c r="C256" s="236"/>
      <c r="D256" s="226" t="s">
        <v>189</v>
      </c>
      <c r="E256" s="237" t="s">
        <v>19</v>
      </c>
      <c r="F256" s="238" t="s">
        <v>200</v>
      </c>
      <c r="G256" s="236"/>
      <c r="H256" s="239">
        <v>17.800000000000001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189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178</v>
      </c>
    </row>
    <row r="257" s="15" customFormat="1">
      <c r="A257" s="15"/>
      <c r="B257" s="246"/>
      <c r="C257" s="247"/>
      <c r="D257" s="226" t="s">
        <v>189</v>
      </c>
      <c r="E257" s="248" t="s">
        <v>19</v>
      </c>
      <c r="F257" s="249" t="s">
        <v>193</v>
      </c>
      <c r="G257" s="247"/>
      <c r="H257" s="250">
        <v>17.800000000000001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189</v>
      </c>
      <c r="AU257" s="256" t="s">
        <v>82</v>
      </c>
      <c r="AV257" s="15" t="s">
        <v>186</v>
      </c>
      <c r="AW257" s="15" t="s">
        <v>33</v>
      </c>
      <c r="AX257" s="15" t="s">
        <v>80</v>
      </c>
      <c r="AY257" s="256" t="s">
        <v>178</v>
      </c>
    </row>
    <row r="258" s="2" customFormat="1" ht="24.15" customHeight="1">
      <c r="A258" s="40"/>
      <c r="B258" s="41"/>
      <c r="C258" s="206" t="s">
        <v>403</v>
      </c>
      <c r="D258" s="206" t="s">
        <v>181</v>
      </c>
      <c r="E258" s="207" t="s">
        <v>404</v>
      </c>
      <c r="F258" s="208" t="s">
        <v>405</v>
      </c>
      <c r="G258" s="209" t="s">
        <v>223</v>
      </c>
      <c r="H258" s="210">
        <v>13.970000000000001</v>
      </c>
      <c r="I258" s="211"/>
      <c r="J258" s="212">
        <f>ROUND(I258*H258,2)</f>
        <v>0</v>
      </c>
      <c r="K258" s="208" t="s">
        <v>185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0.000428</v>
      </c>
      <c r="R258" s="215">
        <f>Q258*H258</f>
        <v>0.0059791599999999999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206</v>
      </c>
      <c r="AT258" s="217" t="s">
        <v>181</v>
      </c>
      <c r="AU258" s="217" t="s">
        <v>82</v>
      </c>
      <c r="AY258" s="19" t="s">
        <v>178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206</v>
      </c>
      <c r="BM258" s="217" t="s">
        <v>406</v>
      </c>
    </row>
    <row r="259" s="2" customFormat="1">
      <c r="A259" s="40"/>
      <c r="B259" s="41"/>
      <c r="C259" s="42"/>
      <c r="D259" s="219" t="s">
        <v>187</v>
      </c>
      <c r="E259" s="42"/>
      <c r="F259" s="220" t="s">
        <v>407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187</v>
      </c>
      <c r="AU259" s="19" t="s">
        <v>82</v>
      </c>
    </row>
    <row r="260" s="13" customFormat="1">
      <c r="A260" s="13"/>
      <c r="B260" s="224"/>
      <c r="C260" s="225"/>
      <c r="D260" s="226" t="s">
        <v>189</v>
      </c>
      <c r="E260" s="227" t="s">
        <v>19</v>
      </c>
      <c r="F260" s="228" t="s">
        <v>397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189</v>
      </c>
      <c r="AU260" s="234" t="s">
        <v>82</v>
      </c>
      <c r="AV260" s="13" t="s">
        <v>80</v>
      </c>
      <c r="AW260" s="13" t="s">
        <v>33</v>
      </c>
      <c r="AX260" s="13" t="s">
        <v>72</v>
      </c>
      <c r="AY260" s="234" t="s">
        <v>178</v>
      </c>
    </row>
    <row r="261" s="13" customFormat="1">
      <c r="A261" s="13"/>
      <c r="B261" s="224"/>
      <c r="C261" s="225"/>
      <c r="D261" s="226" t="s">
        <v>189</v>
      </c>
      <c r="E261" s="227" t="s">
        <v>19</v>
      </c>
      <c r="F261" s="228" t="s">
        <v>398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189</v>
      </c>
      <c r="AU261" s="234" t="s">
        <v>82</v>
      </c>
      <c r="AV261" s="13" t="s">
        <v>80</v>
      </c>
      <c r="AW261" s="13" t="s">
        <v>33</v>
      </c>
      <c r="AX261" s="13" t="s">
        <v>72</v>
      </c>
      <c r="AY261" s="234" t="s">
        <v>178</v>
      </c>
    </row>
    <row r="262" s="14" customFormat="1">
      <c r="A262" s="14"/>
      <c r="B262" s="235"/>
      <c r="C262" s="236"/>
      <c r="D262" s="226" t="s">
        <v>189</v>
      </c>
      <c r="E262" s="237" t="s">
        <v>19</v>
      </c>
      <c r="F262" s="238" t="s">
        <v>408</v>
      </c>
      <c r="G262" s="236"/>
      <c r="H262" s="239">
        <v>13.970000000000001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189</v>
      </c>
      <c r="AU262" s="245" t="s">
        <v>82</v>
      </c>
      <c r="AV262" s="14" t="s">
        <v>82</v>
      </c>
      <c r="AW262" s="14" t="s">
        <v>33</v>
      </c>
      <c r="AX262" s="14" t="s">
        <v>72</v>
      </c>
      <c r="AY262" s="245" t="s">
        <v>178</v>
      </c>
    </row>
    <row r="263" s="15" customFormat="1">
      <c r="A263" s="15"/>
      <c r="B263" s="246"/>
      <c r="C263" s="247"/>
      <c r="D263" s="226" t="s">
        <v>189</v>
      </c>
      <c r="E263" s="248" t="s">
        <v>19</v>
      </c>
      <c r="F263" s="249" t="s">
        <v>193</v>
      </c>
      <c r="G263" s="247"/>
      <c r="H263" s="250">
        <v>13.970000000000001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189</v>
      </c>
      <c r="AU263" s="256" t="s">
        <v>82</v>
      </c>
      <c r="AV263" s="15" t="s">
        <v>186</v>
      </c>
      <c r="AW263" s="15" t="s">
        <v>33</v>
      </c>
      <c r="AX263" s="15" t="s">
        <v>80</v>
      </c>
      <c r="AY263" s="256" t="s">
        <v>178</v>
      </c>
    </row>
    <row r="264" s="2" customFormat="1" ht="16.5" customHeight="1">
      <c r="A264" s="40"/>
      <c r="B264" s="41"/>
      <c r="C264" s="257" t="s">
        <v>315</v>
      </c>
      <c r="D264" s="257" t="s">
        <v>360</v>
      </c>
      <c r="E264" s="258" t="s">
        <v>409</v>
      </c>
      <c r="F264" s="259" t="s">
        <v>410</v>
      </c>
      <c r="G264" s="260" t="s">
        <v>223</v>
      </c>
      <c r="H264" s="261">
        <v>14.669000000000001</v>
      </c>
      <c r="I264" s="262"/>
      <c r="J264" s="263">
        <f>ROUND(I264*H264,2)</f>
        <v>0</v>
      </c>
      <c r="K264" s="259" t="s">
        <v>185</v>
      </c>
      <c r="L264" s="264"/>
      <c r="M264" s="265" t="s">
        <v>19</v>
      </c>
      <c r="N264" s="266" t="s">
        <v>43</v>
      </c>
      <c r="O264" s="86"/>
      <c r="P264" s="215">
        <f>O264*H264</f>
        <v>0</v>
      </c>
      <c r="Q264" s="215">
        <v>0.00264</v>
      </c>
      <c r="R264" s="215">
        <f>Q264*H264</f>
        <v>0.038726160000000003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302</v>
      </c>
      <c r="AT264" s="217" t="s">
        <v>360</v>
      </c>
      <c r="AU264" s="217" t="s">
        <v>82</v>
      </c>
      <c r="AY264" s="19" t="s">
        <v>178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206</v>
      </c>
      <c r="BM264" s="217" t="s">
        <v>411</v>
      </c>
    </row>
    <row r="265" s="13" customFormat="1">
      <c r="A265" s="13"/>
      <c r="B265" s="224"/>
      <c r="C265" s="225"/>
      <c r="D265" s="226" t="s">
        <v>189</v>
      </c>
      <c r="E265" s="227" t="s">
        <v>19</v>
      </c>
      <c r="F265" s="228" t="s">
        <v>397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189</v>
      </c>
      <c r="AU265" s="234" t="s">
        <v>82</v>
      </c>
      <c r="AV265" s="13" t="s">
        <v>80</v>
      </c>
      <c r="AW265" s="13" t="s">
        <v>33</v>
      </c>
      <c r="AX265" s="13" t="s">
        <v>72</v>
      </c>
      <c r="AY265" s="234" t="s">
        <v>178</v>
      </c>
    </row>
    <row r="266" s="13" customFormat="1">
      <c r="A266" s="13"/>
      <c r="B266" s="224"/>
      <c r="C266" s="225"/>
      <c r="D266" s="226" t="s">
        <v>189</v>
      </c>
      <c r="E266" s="227" t="s">
        <v>19</v>
      </c>
      <c r="F266" s="228" t="s">
        <v>398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189</v>
      </c>
      <c r="AU266" s="234" t="s">
        <v>82</v>
      </c>
      <c r="AV266" s="13" t="s">
        <v>80</v>
      </c>
      <c r="AW266" s="13" t="s">
        <v>33</v>
      </c>
      <c r="AX266" s="13" t="s">
        <v>72</v>
      </c>
      <c r="AY266" s="234" t="s">
        <v>178</v>
      </c>
    </row>
    <row r="267" s="14" customFormat="1">
      <c r="A267" s="14"/>
      <c r="B267" s="235"/>
      <c r="C267" s="236"/>
      <c r="D267" s="226" t="s">
        <v>189</v>
      </c>
      <c r="E267" s="237" t="s">
        <v>19</v>
      </c>
      <c r="F267" s="238" t="s">
        <v>408</v>
      </c>
      <c r="G267" s="236"/>
      <c r="H267" s="239">
        <v>13.970000000000001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189</v>
      </c>
      <c r="AU267" s="245" t="s">
        <v>82</v>
      </c>
      <c r="AV267" s="14" t="s">
        <v>82</v>
      </c>
      <c r="AW267" s="14" t="s">
        <v>33</v>
      </c>
      <c r="AX267" s="14" t="s">
        <v>72</v>
      </c>
      <c r="AY267" s="245" t="s">
        <v>178</v>
      </c>
    </row>
    <row r="268" s="15" customFormat="1">
      <c r="A268" s="15"/>
      <c r="B268" s="246"/>
      <c r="C268" s="247"/>
      <c r="D268" s="226" t="s">
        <v>189</v>
      </c>
      <c r="E268" s="248" t="s">
        <v>19</v>
      </c>
      <c r="F268" s="249" t="s">
        <v>193</v>
      </c>
      <c r="G268" s="247"/>
      <c r="H268" s="250">
        <v>13.970000000000001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189</v>
      </c>
      <c r="AU268" s="256" t="s">
        <v>82</v>
      </c>
      <c r="AV268" s="15" t="s">
        <v>186</v>
      </c>
      <c r="AW268" s="15" t="s">
        <v>33</v>
      </c>
      <c r="AX268" s="15" t="s">
        <v>72</v>
      </c>
      <c r="AY268" s="256" t="s">
        <v>178</v>
      </c>
    </row>
    <row r="269" s="14" customFormat="1">
      <c r="A269" s="14"/>
      <c r="B269" s="235"/>
      <c r="C269" s="236"/>
      <c r="D269" s="226" t="s">
        <v>189</v>
      </c>
      <c r="E269" s="237" t="s">
        <v>19</v>
      </c>
      <c r="F269" s="238" t="s">
        <v>412</v>
      </c>
      <c r="G269" s="236"/>
      <c r="H269" s="239">
        <v>14.669000000000001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189</v>
      </c>
      <c r="AU269" s="245" t="s">
        <v>82</v>
      </c>
      <c r="AV269" s="14" t="s">
        <v>82</v>
      </c>
      <c r="AW269" s="14" t="s">
        <v>33</v>
      </c>
      <c r="AX269" s="14" t="s">
        <v>72</v>
      </c>
      <c r="AY269" s="245" t="s">
        <v>178</v>
      </c>
    </row>
    <row r="270" s="15" customFormat="1">
      <c r="A270" s="15"/>
      <c r="B270" s="246"/>
      <c r="C270" s="247"/>
      <c r="D270" s="226" t="s">
        <v>189</v>
      </c>
      <c r="E270" s="248" t="s">
        <v>19</v>
      </c>
      <c r="F270" s="249" t="s">
        <v>193</v>
      </c>
      <c r="G270" s="247"/>
      <c r="H270" s="250">
        <v>14.669000000000001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189</v>
      </c>
      <c r="AU270" s="256" t="s">
        <v>82</v>
      </c>
      <c r="AV270" s="15" t="s">
        <v>186</v>
      </c>
      <c r="AW270" s="15" t="s">
        <v>33</v>
      </c>
      <c r="AX270" s="15" t="s">
        <v>80</v>
      </c>
      <c r="AY270" s="256" t="s">
        <v>178</v>
      </c>
    </row>
    <row r="271" s="2" customFormat="1" ht="24.15" customHeight="1">
      <c r="A271" s="40"/>
      <c r="B271" s="41"/>
      <c r="C271" s="206" t="s">
        <v>413</v>
      </c>
      <c r="D271" s="206" t="s">
        <v>181</v>
      </c>
      <c r="E271" s="207" t="s">
        <v>414</v>
      </c>
      <c r="F271" s="208" t="s">
        <v>415</v>
      </c>
      <c r="G271" s="209" t="s">
        <v>184</v>
      </c>
      <c r="H271" s="210">
        <v>17.800000000000001</v>
      </c>
      <c r="I271" s="211"/>
      <c r="J271" s="212">
        <f>ROUND(I271*H271,2)</f>
        <v>0</v>
      </c>
      <c r="K271" s="208" t="s">
        <v>185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0.0059959999999999996</v>
      </c>
      <c r="R271" s="215">
        <f>Q271*H271</f>
        <v>0.1067288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206</v>
      </c>
      <c r="AT271" s="217" t="s">
        <v>181</v>
      </c>
      <c r="AU271" s="217" t="s">
        <v>82</v>
      </c>
      <c r="AY271" s="19" t="s">
        <v>178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206</v>
      </c>
      <c r="BM271" s="217" t="s">
        <v>416</v>
      </c>
    </row>
    <row r="272" s="2" customFormat="1">
      <c r="A272" s="40"/>
      <c r="B272" s="41"/>
      <c r="C272" s="42"/>
      <c r="D272" s="219" t="s">
        <v>187</v>
      </c>
      <c r="E272" s="42"/>
      <c r="F272" s="220" t="s">
        <v>417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187</v>
      </c>
      <c r="AU272" s="19" t="s">
        <v>82</v>
      </c>
    </row>
    <row r="273" s="13" customFormat="1">
      <c r="A273" s="13"/>
      <c r="B273" s="224"/>
      <c r="C273" s="225"/>
      <c r="D273" s="226" t="s">
        <v>189</v>
      </c>
      <c r="E273" s="227" t="s">
        <v>19</v>
      </c>
      <c r="F273" s="228" t="s">
        <v>397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189</v>
      </c>
      <c r="AU273" s="234" t="s">
        <v>82</v>
      </c>
      <c r="AV273" s="13" t="s">
        <v>80</v>
      </c>
      <c r="AW273" s="13" t="s">
        <v>33</v>
      </c>
      <c r="AX273" s="13" t="s">
        <v>72</v>
      </c>
      <c r="AY273" s="234" t="s">
        <v>178</v>
      </c>
    </row>
    <row r="274" s="13" customFormat="1">
      <c r="A274" s="13"/>
      <c r="B274" s="224"/>
      <c r="C274" s="225"/>
      <c r="D274" s="226" t="s">
        <v>189</v>
      </c>
      <c r="E274" s="227" t="s">
        <v>19</v>
      </c>
      <c r="F274" s="228" t="s">
        <v>398</v>
      </c>
      <c r="G274" s="225"/>
      <c r="H274" s="227" t="s">
        <v>19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189</v>
      </c>
      <c r="AU274" s="234" t="s">
        <v>82</v>
      </c>
      <c r="AV274" s="13" t="s">
        <v>80</v>
      </c>
      <c r="AW274" s="13" t="s">
        <v>33</v>
      </c>
      <c r="AX274" s="13" t="s">
        <v>72</v>
      </c>
      <c r="AY274" s="234" t="s">
        <v>178</v>
      </c>
    </row>
    <row r="275" s="14" customFormat="1">
      <c r="A275" s="14"/>
      <c r="B275" s="235"/>
      <c r="C275" s="236"/>
      <c r="D275" s="226" t="s">
        <v>189</v>
      </c>
      <c r="E275" s="237" t="s">
        <v>19</v>
      </c>
      <c r="F275" s="238" t="s">
        <v>200</v>
      </c>
      <c r="G275" s="236"/>
      <c r="H275" s="239">
        <v>17.800000000000001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189</v>
      </c>
      <c r="AU275" s="245" t="s">
        <v>82</v>
      </c>
      <c r="AV275" s="14" t="s">
        <v>82</v>
      </c>
      <c r="AW275" s="14" t="s">
        <v>33</v>
      </c>
      <c r="AX275" s="14" t="s">
        <v>72</v>
      </c>
      <c r="AY275" s="245" t="s">
        <v>178</v>
      </c>
    </row>
    <row r="276" s="15" customFormat="1">
      <c r="A276" s="15"/>
      <c r="B276" s="246"/>
      <c r="C276" s="247"/>
      <c r="D276" s="226" t="s">
        <v>189</v>
      </c>
      <c r="E276" s="248" t="s">
        <v>19</v>
      </c>
      <c r="F276" s="249" t="s">
        <v>193</v>
      </c>
      <c r="G276" s="247"/>
      <c r="H276" s="250">
        <v>17.800000000000001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189</v>
      </c>
      <c r="AU276" s="256" t="s">
        <v>82</v>
      </c>
      <c r="AV276" s="15" t="s">
        <v>186</v>
      </c>
      <c r="AW276" s="15" t="s">
        <v>33</v>
      </c>
      <c r="AX276" s="15" t="s">
        <v>80</v>
      </c>
      <c r="AY276" s="256" t="s">
        <v>178</v>
      </c>
    </row>
    <row r="277" s="2" customFormat="1" ht="16.5" customHeight="1">
      <c r="A277" s="40"/>
      <c r="B277" s="41"/>
      <c r="C277" s="257" t="s">
        <v>325</v>
      </c>
      <c r="D277" s="257" t="s">
        <v>360</v>
      </c>
      <c r="E277" s="258" t="s">
        <v>418</v>
      </c>
      <c r="F277" s="259" t="s">
        <v>419</v>
      </c>
      <c r="G277" s="260" t="s">
        <v>184</v>
      </c>
      <c r="H277" s="261">
        <v>19.579999999999998</v>
      </c>
      <c r="I277" s="262"/>
      <c r="J277" s="263">
        <f>ROUND(I277*H277,2)</f>
        <v>0</v>
      </c>
      <c r="K277" s="259" t="s">
        <v>185</v>
      </c>
      <c r="L277" s="264"/>
      <c r="M277" s="265" t="s">
        <v>19</v>
      </c>
      <c r="N277" s="266" t="s">
        <v>43</v>
      </c>
      <c r="O277" s="86"/>
      <c r="P277" s="215">
        <f>O277*H277</f>
        <v>0</v>
      </c>
      <c r="Q277" s="215">
        <v>0.021999999999999999</v>
      </c>
      <c r="R277" s="215">
        <f>Q277*H277</f>
        <v>0.43075999999999992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302</v>
      </c>
      <c r="AT277" s="217" t="s">
        <v>360</v>
      </c>
      <c r="AU277" s="217" t="s">
        <v>82</v>
      </c>
      <c r="AY277" s="19" t="s">
        <v>178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206</v>
      </c>
      <c r="BM277" s="217" t="s">
        <v>420</v>
      </c>
    </row>
    <row r="278" s="13" customFormat="1">
      <c r="A278" s="13"/>
      <c r="B278" s="224"/>
      <c r="C278" s="225"/>
      <c r="D278" s="226" t="s">
        <v>189</v>
      </c>
      <c r="E278" s="227" t="s">
        <v>19</v>
      </c>
      <c r="F278" s="228" t="s">
        <v>397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189</v>
      </c>
      <c r="AU278" s="234" t="s">
        <v>82</v>
      </c>
      <c r="AV278" s="13" t="s">
        <v>80</v>
      </c>
      <c r="AW278" s="13" t="s">
        <v>33</v>
      </c>
      <c r="AX278" s="13" t="s">
        <v>72</v>
      </c>
      <c r="AY278" s="234" t="s">
        <v>178</v>
      </c>
    </row>
    <row r="279" s="13" customFormat="1">
      <c r="A279" s="13"/>
      <c r="B279" s="224"/>
      <c r="C279" s="225"/>
      <c r="D279" s="226" t="s">
        <v>189</v>
      </c>
      <c r="E279" s="227" t="s">
        <v>19</v>
      </c>
      <c r="F279" s="228" t="s">
        <v>398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189</v>
      </c>
      <c r="AU279" s="234" t="s">
        <v>82</v>
      </c>
      <c r="AV279" s="13" t="s">
        <v>80</v>
      </c>
      <c r="AW279" s="13" t="s">
        <v>33</v>
      </c>
      <c r="AX279" s="13" t="s">
        <v>72</v>
      </c>
      <c r="AY279" s="234" t="s">
        <v>178</v>
      </c>
    </row>
    <row r="280" s="14" customFormat="1">
      <c r="A280" s="14"/>
      <c r="B280" s="235"/>
      <c r="C280" s="236"/>
      <c r="D280" s="226" t="s">
        <v>189</v>
      </c>
      <c r="E280" s="237" t="s">
        <v>19</v>
      </c>
      <c r="F280" s="238" t="s">
        <v>200</v>
      </c>
      <c r="G280" s="236"/>
      <c r="H280" s="239">
        <v>17.800000000000001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189</v>
      </c>
      <c r="AU280" s="245" t="s">
        <v>82</v>
      </c>
      <c r="AV280" s="14" t="s">
        <v>82</v>
      </c>
      <c r="AW280" s="14" t="s">
        <v>33</v>
      </c>
      <c r="AX280" s="14" t="s">
        <v>72</v>
      </c>
      <c r="AY280" s="245" t="s">
        <v>178</v>
      </c>
    </row>
    <row r="281" s="15" customFormat="1">
      <c r="A281" s="15"/>
      <c r="B281" s="246"/>
      <c r="C281" s="247"/>
      <c r="D281" s="226" t="s">
        <v>189</v>
      </c>
      <c r="E281" s="248" t="s">
        <v>19</v>
      </c>
      <c r="F281" s="249" t="s">
        <v>193</v>
      </c>
      <c r="G281" s="247"/>
      <c r="H281" s="250">
        <v>17.800000000000001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189</v>
      </c>
      <c r="AU281" s="256" t="s">
        <v>82</v>
      </c>
      <c r="AV281" s="15" t="s">
        <v>186</v>
      </c>
      <c r="AW281" s="15" t="s">
        <v>33</v>
      </c>
      <c r="AX281" s="15" t="s">
        <v>72</v>
      </c>
      <c r="AY281" s="256" t="s">
        <v>178</v>
      </c>
    </row>
    <row r="282" s="14" customFormat="1">
      <c r="A282" s="14"/>
      <c r="B282" s="235"/>
      <c r="C282" s="236"/>
      <c r="D282" s="226" t="s">
        <v>189</v>
      </c>
      <c r="E282" s="237" t="s">
        <v>19</v>
      </c>
      <c r="F282" s="238" t="s">
        <v>421</v>
      </c>
      <c r="G282" s="236"/>
      <c r="H282" s="239">
        <v>19.579999999999998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189</v>
      </c>
      <c r="AU282" s="245" t="s">
        <v>82</v>
      </c>
      <c r="AV282" s="14" t="s">
        <v>82</v>
      </c>
      <c r="AW282" s="14" t="s">
        <v>33</v>
      </c>
      <c r="AX282" s="14" t="s">
        <v>72</v>
      </c>
      <c r="AY282" s="245" t="s">
        <v>178</v>
      </c>
    </row>
    <row r="283" s="15" customFormat="1">
      <c r="A283" s="15"/>
      <c r="B283" s="246"/>
      <c r="C283" s="247"/>
      <c r="D283" s="226" t="s">
        <v>189</v>
      </c>
      <c r="E283" s="248" t="s">
        <v>19</v>
      </c>
      <c r="F283" s="249" t="s">
        <v>193</v>
      </c>
      <c r="G283" s="247"/>
      <c r="H283" s="250">
        <v>19.579999999999998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189</v>
      </c>
      <c r="AU283" s="256" t="s">
        <v>82</v>
      </c>
      <c r="AV283" s="15" t="s">
        <v>186</v>
      </c>
      <c r="AW283" s="15" t="s">
        <v>33</v>
      </c>
      <c r="AX283" s="15" t="s">
        <v>80</v>
      </c>
      <c r="AY283" s="256" t="s">
        <v>178</v>
      </c>
    </row>
    <row r="284" s="2" customFormat="1" ht="16.5" customHeight="1">
      <c r="A284" s="40"/>
      <c r="B284" s="41"/>
      <c r="C284" s="206" t="s">
        <v>422</v>
      </c>
      <c r="D284" s="206" t="s">
        <v>181</v>
      </c>
      <c r="E284" s="207" t="s">
        <v>423</v>
      </c>
      <c r="F284" s="208" t="s">
        <v>424</v>
      </c>
      <c r="G284" s="209" t="s">
        <v>184</v>
      </c>
      <c r="H284" s="210">
        <v>17.800000000000001</v>
      </c>
      <c r="I284" s="211"/>
      <c r="J284" s="212">
        <f>ROUND(I284*H284,2)</f>
        <v>0</v>
      </c>
      <c r="K284" s="208" t="s">
        <v>185</v>
      </c>
      <c r="L284" s="46"/>
      <c r="M284" s="213" t="s">
        <v>19</v>
      </c>
      <c r="N284" s="214" t="s">
        <v>43</v>
      </c>
      <c r="O284" s="86"/>
      <c r="P284" s="215">
        <f>O284*H284</f>
        <v>0</v>
      </c>
      <c r="Q284" s="215">
        <v>4.5000000000000003E-05</v>
      </c>
      <c r="R284" s="215">
        <f>Q284*H284</f>
        <v>0.00080100000000000006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206</v>
      </c>
      <c r="AT284" s="217" t="s">
        <v>181</v>
      </c>
      <c r="AU284" s="217" t="s">
        <v>82</v>
      </c>
      <c r="AY284" s="19" t="s">
        <v>178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80</v>
      </c>
      <c r="BK284" s="218">
        <f>ROUND(I284*H284,2)</f>
        <v>0</v>
      </c>
      <c r="BL284" s="19" t="s">
        <v>206</v>
      </c>
      <c r="BM284" s="217" t="s">
        <v>425</v>
      </c>
    </row>
    <row r="285" s="2" customFormat="1">
      <c r="A285" s="40"/>
      <c r="B285" s="41"/>
      <c r="C285" s="42"/>
      <c r="D285" s="219" t="s">
        <v>187</v>
      </c>
      <c r="E285" s="42"/>
      <c r="F285" s="220" t="s">
        <v>426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187</v>
      </c>
      <c r="AU285" s="19" t="s">
        <v>82</v>
      </c>
    </row>
    <row r="286" s="13" customFormat="1">
      <c r="A286" s="13"/>
      <c r="B286" s="224"/>
      <c r="C286" s="225"/>
      <c r="D286" s="226" t="s">
        <v>189</v>
      </c>
      <c r="E286" s="227" t="s">
        <v>19</v>
      </c>
      <c r="F286" s="228" t="s">
        <v>397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189</v>
      </c>
      <c r="AU286" s="234" t="s">
        <v>82</v>
      </c>
      <c r="AV286" s="13" t="s">
        <v>80</v>
      </c>
      <c r="AW286" s="13" t="s">
        <v>33</v>
      </c>
      <c r="AX286" s="13" t="s">
        <v>72</v>
      </c>
      <c r="AY286" s="234" t="s">
        <v>178</v>
      </c>
    </row>
    <row r="287" s="13" customFormat="1">
      <c r="A287" s="13"/>
      <c r="B287" s="224"/>
      <c r="C287" s="225"/>
      <c r="D287" s="226" t="s">
        <v>189</v>
      </c>
      <c r="E287" s="227" t="s">
        <v>19</v>
      </c>
      <c r="F287" s="228" t="s">
        <v>398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189</v>
      </c>
      <c r="AU287" s="234" t="s">
        <v>82</v>
      </c>
      <c r="AV287" s="13" t="s">
        <v>80</v>
      </c>
      <c r="AW287" s="13" t="s">
        <v>33</v>
      </c>
      <c r="AX287" s="13" t="s">
        <v>72</v>
      </c>
      <c r="AY287" s="234" t="s">
        <v>178</v>
      </c>
    </row>
    <row r="288" s="14" customFormat="1">
      <c r="A288" s="14"/>
      <c r="B288" s="235"/>
      <c r="C288" s="236"/>
      <c r="D288" s="226" t="s">
        <v>189</v>
      </c>
      <c r="E288" s="237" t="s">
        <v>19</v>
      </c>
      <c r="F288" s="238" t="s">
        <v>200</v>
      </c>
      <c r="G288" s="236"/>
      <c r="H288" s="239">
        <v>17.800000000000001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189</v>
      </c>
      <c r="AU288" s="245" t="s">
        <v>82</v>
      </c>
      <c r="AV288" s="14" t="s">
        <v>82</v>
      </c>
      <c r="AW288" s="14" t="s">
        <v>33</v>
      </c>
      <c r="AX288" s="14" t="s">
        <v>72</v>
      </c>
      <c r="AY288" s="245" t="s">
        <v>178</v>
      </c>
    </row>
    <row r="289" s="15" customFormat="1">
      <c r="A289" s="15"/>
      <c r="B289" s="246"/>
      <c r="C289" s="247"/>
      <c r="D289" s="226" t="s">
        <v>189</v>
      </c>
      <c r="E289" s="248" t="s">
        <v>19</v>
      </c>
      <c r="F289" s="249" t="s">
        <v>193</v>
      </c>
      <c r="G289" s="247"/>
      <c r="H289" s="250">
        <v>17.800000000000001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189</v>
      </c>
      <c r="AU289" s="256" t="s">
        <v>82</v>
      </c>
      <c r="AV289" s="15" t="s">
        <v>186</v>
      </c>
      <c r="AW289" s="15" t="s">
        <v>33</v>
      </c>
      <c r="AX289" s="15" t="s">
        <v>80</v>
      </c>
      <c r="AY289" s="256" t="s">
        <v>178</v>
      </c>
    </row>
    <row r="290" s="2" customFormat="1" ht="24.15" customHeight="1">
      <c r="A290" s="40"/>
      <c r="B290" s="41"/>
      <c r="C290" s="206" t="s">
        <v>334</v>
      </c>
      <c r="D290" s="206" t="s">
        <v>181</v>
      </c>
      <c r="E290" s="207" t="s">
        <v>427</v>
      </c>
      <c r="F290" s="208" t="s">
        <v>428</v>
      </c>
      <c r="G290" s="209" t="s">
        <v>251</v>
      </c>
      <c r="H290" s="210">
        <v>0.57299999999999995</v>
      </c>
      <c r="I290" s="211"/>
      <c r="J290" s="212">
        <f>ROUND(I290*H290,2)</f>
        <v>0</v>
      </c>
      <c r="K290" s="208" t="s">
        <v>185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206</v>
      </c>
      <c r="AT290" s="217" t="s">
        <v>181</v>
      </c>
      <c r="AU290" s="217" t="s">
        <v>82</v>
      </c>
      <c r="AY290" s="19" t="s">
        <v>178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206</v>
      </c>
      <c r="BM290" s="217" t="s">
        <v>429</v>
      </c>
    </row>
    <row r="291" s="2" customFormat="1">
      <c r="A291" s="40"/>
      <c r="B291" s="41"/>
      <c r="C291" s="42"/>
      <c r="D291" s="219" t="s">
        <v>187</v>
      </c>
      <c r="E291" s="42"/>
      <c r="F291" s="220" t="s">
        <v>430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187</v>
      </c>
      <c r="AU291" s="19" t="s">
        <v>82</v>
      </c>
    </row>
    <row r="292" s="12" customFormat="1" ht="22.8" customHeight="1">
      <c r="A292" s="12"/>
      <c r="B292" s="190"/>
      <c r="C292" s="191"/>
      <c r="D292" s="192" t="s">
        <v>71</v>
      </c>
      <c r="E292" s="204" t="s">
        <v>431</v>
      </c>
      <c r="F292" s="204" t="s">
        <v>432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SUM(P293:P338)</f>
        <v>0</v>
      </c>
      <c r="Q292" s="198"/>
      <c r="R292" s="199">
        <f>SUM(R293:R338)</f>
        <v>0.059479199999999996</v>
      </c>
      <c r="S292" s="198"/>
      <c r="T292" s="200">
        <f>SUM(T293:T338)</f>
        <v>0.094530000000000003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82</v>
      </c>
      <c r="AT292" s="202" t="s">
        <v>71</v>
      </c>
      <c r="AU292" s="202" t="s">
        <v>80</v>
      </c>
      <c r="AY292" s="201" t="s">
        <v>178</v>
      </c>
      <c r="BK292" s="203">
        <f>SUM(BK293:BK338)</f>
        <v>0</v>
      </c>
    </row>
    <row r="293" s="2" customFormat="1" ht="24.15" customHeight="1">
      <c r="A293" s="40"/>
      <c r="B293" s="41"/>
      <c r="C293" s="206" t="s">
        <v>433</v>
      </c>
      <c r="D293" s="206" t="s">
        <v>181</v>
      </c>
      <c r="E293" s="207" t="s">
        <v>434</v>
      </c>
      <c r="F293" s="208" t="s">
        <v>435</v>
      </c>
      <c r="G293" s="209" t="s">
        <v>184</v>
      </c>
      <c r="H293" s="210">
        <v>17.800000000000001</v>
      </c>
      <c r="I293" s="211"/>
      <c r="J293" s="212">
        <f>ROUND(I293*H293,2)</f>
        <v>0</v>
      </c>
      <c r="K293" s="208" t="s">
        <v>185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206</v>
      </c>
      <c r="AT293" s="217" t="s">
        <v>181</v>
      </c>
      <c r="AU293" s="217" t="s">
        <v>82</v>
      </c>
      <c r="AY293" s="19" t="s">
        <v>178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206</v>
      </c>
      <c r="BM293" s="217" t="s">
        <v>436</v>
      </c>
    </row>
    <row r="294" s="2" customFormat="1">
      <c r="A294" s="40"/>
      <c r="B294" s="41"/>
      <c r="C294" s="42"/>
      <c r="D294" s="219" t="s">
        <v>187</v>
      </c>
      <c r="E294" s="42"/>
      <c r="F294" s="220" t="s">
        <v>437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187</v>
      </c>
      <c r="AU294" s="19" t="s">
        <v>82</v>
      </c>
    </row>
    <row r="295" s="13" customFormat="1">
      <c r="A295" s="13"/>
      <c r="B295" s="224"/>
      <c r="C295" s="225"/>
      <c r="D295" s="226" t="s">
        <v>189</v>
      </c>
      <c r="E295" s="227" t="s">
        <v>19</v>
      </c>
      <c r="F295" s="228" t="s">
        <v>438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189</v>
      </c>
      <c r="AU295" s="234" t="s">
        <v>82</v>
      </c>
      <c r="AV295" s="13" t="s">
        <v>80</v>
      </c>
      <c r="AW295" s="13" t="s">
        <v>33</v>
      </c>
      <c r="AX295" s="13" t="s">
        <v>72</v>
      </c>
      <c r="AY295" s="234" t="s">
        <v>178</v>
      </c>
    </row>
    <row r="296" s="14" customFormat="1">
      <c r="A296" s="14"/>
      <c r="B296" s="235"/>
      <c r="C296" s="236"/>
      <c r="D296" s="226" t="s">
        <v>189</v>
      </c>
      <c r="E296" s="237" t="s">
        <v>19</v>
      </c>
      <c r="F296" s="238" t="s">
        <v>200</v>
      </c>
      <c r="G296" s="236"/>
      <c r="H296" s="239">
        <v>17.800000000000001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189</v>
      </c>
      <c r="AU296" s="245" t="s">
        <v>82</v>
      </c>
      <c r="AV296" s="14" t="s">
        <v>82</v>
      </c>
      <c r="AW296" s="14" t="s">
        <v>33</v>
      </c>
      <c r="AX296" s="14" t="s">
        <v>72</v>
      </c>
      <c r="AY296" s="245" t="s">
        <v>178</v>
      </c>
    </row>
    <row r="297" s="15" customFormat="1">
      <c r="A297" s="15"/>
      <c r="B297" s="246"/>
      <c r="C297" s="247"/>
      <c r="D297" s="226" t="s">
        <v>189</v>
      </c>
      <c r="E297" s="248" t="s">
        <v>19</v>
      </c>
      <c r="F297" s="249" t="s">
        <v>193</v>
      </c>
      <c r="G297" s="247"/>
      <c r="H297" s="250">
        <v>17.800000000000001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189</v>
      </c>
      <c r="AU297" s="256" t="s">
        <v>82</v>
      </c>
      <c r="AV297" s="15" t="s">
        <v>186</v>
      </c>
      <c r="AW297" s="15" t="s">
        <v>33</v>
      </c>
      <c r="AX297" s="15" t="s">
        <v>80</v>
      </c>
      <c r="AY297" s="256" t="s">
        <v>178</v>
      </c>
    </row>
    <row r="298" s="2" customFormat="1" ht="16.5" customHeight="1">
      <c r="A298" s="40"/>
      <c r="B298" s="41"/>
      <c r="C298" s="206" t="s">
        <v>340</v>
      </c>
      <c r="D298" s="206" t="s">
        <v>181</v>
      </c>
      <c r="E298" s="207" t="s">
        <v>439</v>
      </c>
      <c r="F298" s="208" t="s">
        <v>440</v>
      </c>
      <c r="G298" s="209" t="s">
        <v>184</v>
      </c>
      <c r="H298" s="210">
        <v>31.510000000000002</v>
      </c>
      <c r="I298" s="211"/>
      <c r="J298" s="212">
        <f>ROUND(I298*H298,2)</f>
        <v>0</v>
      </c>
      <c r="K298" s="208" t="s">
        <v>185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0.0030000000000000001</v>
      </c>
      <c r="T298" s="216">
        <f>S298*H298</f>
        <v>0.094530000000000003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206</v>
      </c>
      <c r="AT298" s="217" t="s">
        <v>181</v>
      </c>
      <c r="AU298" s="217" t="s">
        <v>82</v>
      </c>
      <c r="AY298" s="19" t="s">
        <v>178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206</v>
      </c>
      <c r="BM298" s="217" t="s">
        <v>441</v>
      </c>
    </row>
    <row r="299" s="2" customFormat="1">
      <c r="A299" s="40"/>
      <c r="B299" s="41"/>
      <c r="C299" s="42"/>
      <c r="D299" s="219" t="s">
        <v>187</v>
      </c>
      <c r="E299" s="42"/>
      <c r="F299" s="220" t="s">
        <v>442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187</v>
      </c>
      <c r="AU299" s="19" t="s">
        <v>82</v>
      </c>
    </row>
    <row r="300" s="13" customFormat="1">
      <c r="A300" s="13"/>
      <c r="B300" s="224"/>
      <c r="C300" s="225"/>
      <c r="D300" s="226" t="s">
        <v>189</v>
      </c>
      <c r="E300" s="227" t="s">
        <v>19</v>
      </c>
      <c r="F300" s="228" t="s">
        <v>443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189</v>
      </c>
      <c r="AU300" s="234" t="s">
        <v>82</v>
      </c>
      <c r="AV300" s="13" t="s">
        <v>80</v>
      </c>
      <c r="AW300" s="13" t="s">
        <v>33</v>
      </c>
      <c r="AX300" s="13" t="s">
        <v>72</v>
      </c>
      <c r="AY300" s="234" t="s">
        <v>178</v>
      </c>
    </row>
    <row r="301" s="14" customFormat="1">
      <c r="A301" s="14"/>
      <c r="B301" s="235"/>
      <c r="C301" s="236"/>
      <c r="D301" s="226" t="s">
        <v>189</v>
      </c>
      <c r="E301" s="237" t="s">
        <v>19</v>
      </c>
      <c r="F301" s="238" t="s">
        <v>444</v>
      </c>
      <c r="G301" s="236"/>
      <c r="H301" s="239">
        <v>31.510000000000002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189</v>
      </c>
      <c r="AU301" s="245" t="s">
        <v>82</v>
      </c>
      <c r="AV301" s="14" t="s">
        <v>82</v>
      </c>
      <c r="AW301" s="14" t="s">
        <v>33</v>
      </c>
      <c r="AX301" s="14" t="s">
        <v>72</v>
      </c>
      <c r="AY301" s="245" t="s">
        <v>178</v>
      </c>
    </row>
    <row r="302" s="15" customFormat="1">
      <c r="A302" s="15"/>
      <c r="B302" s="246"/>
      <c r="C302" s="247"/>
      <c r="D302" s="226" t="s">
        <v>189</v>
      </c>
      <c r="E302" s="248" t="s">
        <v>19</v>
      </c>
      <c r="F302" s="249" t="s">
        <v>193</v>
      </c>
      <c r="G302" s="247"/>
      <c r="H302" s="250">
        <v>31.510000000000002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189</v>
      </c>
      <c r="AU302" s="256" t="s">
        <v>82</v>
      </c>
      <c r="AV302" s="15" t="s">
        <v>186</v>
      </c>
      <c r="AW302" s="15" t="s">
        <v>33</v>
      </c>
      <c r="AX302" s="15" t="s">
        <v>80</v>
      </c>
      <c r="AY302" s="256" t="s">
        <v>178</v>
      </c>
    </row>
    <row r="303" s="2" customFormat="1" ht="16.5" customHeight="1">
      <c r="A303" s="40"/>
      <c r="B303" s="41"/>
      <c r="C303" s="206" t="s">
        <v>445</v>
      </c>
      <c r="D303" s="206" t="s">
        <v>181</v>
      </c>
      <c r="E303" s="207" t="s">
        <v>446</v>
      </c>
      <c r="F303" s="208" t="s">
        <v>447</v>
      </c>
      <c r="G303" s="209" t="s">
        <v>184</v>
      </c>
      <c r="H303" s="210">
        <v>13.24</v>
      </c>
      <c r="I303" s="211"/>
      <c r="J303" s="212">
        <f>ROUND(I303*H303,2)</f>
        <v>0</v>
      </c>
      <c r="K303" s="208" t="s">
        <v>185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0.00069999999999999999</v>
      </c>
      <c r="R303" s="215">
        <f>Q303*H303</f>
        <v>0.0092680000000000002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206</v>
      </c>
      <c r="AT303" s="217" t="s">
        <v>181</v>
      </c>
      <c r="AU303" s="217" t="s">
        <v>82</v>
      </c>
      <c r="AY303" s="19" t="s">
        <v>178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206</v>
      </c>
      <c r="BM303" s="217" t="s">
        <v>448</v>
      </c>
    </row>
    <row r="304" s="2" customFormat="1">
      <c r="A304" s="40"/>
      <c r="B304" s="41"/>
      <c r="C304" s="42"/>
      <c r="D304" s="219" t="s">
        <v>187</v>
      </c>
      <c r="E304" s="42"/>
      <c r="F304" s="220" t="s">
        <v>449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187</v>
      </c>
      <c r="AU304" s="19" t="s">
        <v>82</v>
      </c>
    </row>
    <row r="305" s="13" customFormat="1">
      <c r="A305" s="13"/>
      <c r="B305" s="224"/>
      <c r="C305" s="225"/>
      <c r="D305" s="226" t="s">
        <v>189</v>
      </c>
      <c r="E305" s="227" t="s">
        <v>19</v>
      </c>
      <c r="F305" s="228" t="s">
        <v>450</v>
      </c>
      <c r="G305" s="225"/>
      <c r="H305" s="227" t="s">
        <v>19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189</v>
      </c>
      <c r="AU305" s="234" t="s">
        <v>82</v>
      </c>
      <c r="AV305" s="13" t="s">
        <v>80</v>
      </c>
      <c r="AW305" s="13" t="s">
        <v>33</v>
      </c>
      <c r="AX305" s="13" t="s">
        <v>72</v>
      </c>
      <c r="AY305" s="234" t="s">
        <v>178</v>
      </c>
    </row>
    <row r="306" s="13" customFormat="1">
      <c r="A306" s="13"/>
      <c r="B306" s="224"/>
      <c r="C306" s="225"/>
      <c r="D306" s="226" t="s">
        <v>189</v>
      </c>
      <c r="E306" s="227" t="s">
        <v>19</v>
      </c>
      <c r="F306" s="228" t="s">
        <v>451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189</v>
      </c>
      <c r="AU306" s="234" t="s">
        <v>82</v>
      </c>
      <c r="AV306" s="13" t="s">
        <v>80</v>
      </c>
      <c r="AW306" s="13" t="s">
        <v>33</v>
      </c>
      <c r="AX306" s="13" t="s">
        <v>72</v>
      </c>
      <c r="AY306" s="234" t="s">
        <v>178</v>
      </c>
    </row>
    <row r="307" s="14" customFormat="1">
      <c r="A307" s="14"/>
      <c r="B307" s="235"/>
      <c r="C307" s="236"/>
      <c r="D307" s="226" t="s">
        <v>189</v>
      </c>
      <c r="E307" s="237" t="s">
        <v>19</v>
      </c>
      <c r="F307" s="238" t="s">
        <v>452</v>
      </c>
      <c r="G307" s="236"/>
      <c r="H307" s="239">
        <v>13.24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189</v>
      </c>
      <c r="AU307" s="245" t="s">
        <v>82</v>
      </c>
      <c r="AV307" s="14" t="s">
        <v>82</v>
      </c>
      <c r="AW307" s="14" t="s">
        <v>33</v>
      </c>
      <c r="AX307" s="14" t="s">
        <v>72</v>
      </c>
      <c r="AY307" s="245" t="s">
        <v>178</v>
      </c>
    </row>
    <row r="308" s="15" customFormat="1">
      <c r="A308" s="15"/>
      <c r="B308" s="246"/>
      <c r="C308" s="247"/>
      <c r="D308" s="226" t="s">
        <v>189</v>
      </c>
      <c r="E308" s="248" t="s">
        <v>19</v>
      </c>
      <c r="F308" s="249" t="s">
        <v>193</v>
      </c>
      <c r="G308" s="247"/>
      <c r="H308" s="250">
        <v>13.24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189</v>
      </c>
      <c r="AU308" s="256" t="s">
        <v>82</v>
      </c>
      <c r="AV308" s="15" t="s">
        <v>186</v>
      </c>
      <c r="AW308" s="15" t="s">
        <v>33</v>
      </c>
      <c r="AX308" s="15" t="s">
        <v>80</v>
      </c>
      <c r="AY308" s="256" t="s">
        <v>178</v>
      </c>
    </row>
    <row r="309" s="2" customFormat="1" ht="16.5" customHeight="1">
      <c r="A309" s="40"/>
      <c r="B309" s="41"/>
      <c r="C309" s="257" t="s">
        <v>346</v>
      </c>
      <c r="D309" s="257" t="s">
        <v>360</v>
      </c>
      <c r="E309" s="258" t="s">
        <v>453</v>
      </c>
      <c r="F309" s="259" t="s">
        <v>454</v>
      </c>
      <c r="G309" s="260" t="s">
        <v>184</v>
      </c>
      <c r="H309" s="261">
        <v>14.564</v>
      </c>
      <c r="I309" s="262"/>
      <c r="J309" s="263">
        <f>ROUND(I309*H309,2)</f>
        <v>0</v>
      </c>
      <c r="K309" s="259" t="s">
        <v>185</v>
      </c>
      <c r="L309" s="264"/>
      <c r="M309" s="265" t="s">
        <v>19</v>
      </c>
      <c r="N309" s="266" t="s">
        <v>43</v>
      </c>
      <c r="O309" s="86"/>
      <c r="P309" s="215">
        <f>O309*H309</f>
        <v>0</v>
      </c>
      <c r="Q309" s="215">
        <v>0.0033999999999999998</v>
      </c>
      <c r="R309" s="215">
        <f>Q309*H309</f>
        <v>0.049517599999999995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302</v>
      </c>
      <c r="AT309" s="217" t="s">
        <v>360</v>
      </c>
      <c r="AU309" s="217" t="s">
        <v>82</v>
      </c>
      <c r="AY309" s="19" t="s">
        <v>178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206</v>
      </c>
      <c r="BM309" s="217" t="s">
        <v>455</v>
      </c>
    </row>
    <row r="310" s="13" customFormat="1">
      <c r="A310" s="13"/>
      <c r="B310" s="224"/>
      <c r="C310" s="225"/>
      <c r="D310" s="226" t="s">
        <v>189</v>
      </c>
      <c r="E310" s="227" t="s">
        <v>19</v>
      </c>
      <c r="F310" s="228" t="s">
        <v>450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189</v>
      </c>
      <c r="AU310" s="234" t="s">
        <v>82</v>
      </c>
      <c r="AV310" s="13" t="s">
        <v>80</v>
      </c>
      <c r="AW310" s="13" t="s">
        <v>33</v>
      </c>
      <c r="AX310" s="13" t="s">
        <v>72</v>
      </c>
      <c r="AY310" s="234" t="s">
        <v>178</v>
      </c>
    </row>
    <row r="311" s="13" customFormat="1">
      <c r="A311" s="13"/>
      <c r="B311" s="224"/>
      <c r="C311" s="225"/>
      <c r="D311" s="226" t="s">
        <v>189</v>
      </c>
      <c r="E311" s="227" t="s">
        <v>19</v>
      </c>
      <c r="F311" s="228" t="s">
        <v>451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189</v>
      </c>
      <c r="AU311" s="234" t="s">
        <v>82</v>
      </c>
      <c r="AV311" s="13" t="s">
        <v>80</v>
      </c>
      <c r="AW311" s="13" t="s">
        <v>33</v>
      </c>
      <c r="AX311" s="13" t="s">
        <v>72</v>
      </c>
      <c r="AY311" s="234" t="s">
        <v>178</v>
      </c>
    </row>
    <row r="312" s="14" customFormat="1">
      <c r="A312" s="14"/>
      <c r="B312" s="235"/>
      <c r="C312" s="236"/>
      <c r="D312" s="226" t="s">
        <v>189</v>
      </c>
      <c r="E312" s="237" t="s">
        <v>19</v>
      </c>
      <c r="F312" s="238" t="s">
        <v>452</v>
      </c>
      <c r="G312" s="236"/>
      <c r="H312" s="239">
        <v>13.24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189</v>
      </c>
      <c r="AU312" s="245" t="s">
        <v>82</v>
      </c>
      <c r="AV312" s="14" t="s">
        <v>82</v>
      </c>
      <c r="AW312" s="14" t="s">
        <v>33</v>
      </c>
      <c r="AX312" s="14" t="s">
        <v>72</v>
      </c>
      <c r="AY312" s="245" t="s">
        <v>178</v>
      </c>
    </row>
    <row r="313" s="15" customFormat="1">
      <c r="A313" s="15"/>
      <c r="B313" s="246"/>
      <c r="C313" s="247"/>
      <c r="D313" s="226" t="s">
        <v>189</v>
      </c>
      <c r="E313" s="248" t="s">
        <v>19</v>
      </c>
      <c r="F313" s="249" t="s">
        <v>193</v>
      </c>
      <c r="G313" s="247"/>
      <c r="H313" s="250">
        <v>13.24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189</v>
      </c>
      <c r="AU313" s="256" t="s">
        <v>82</v>
      </c>
      <c r="AV313" s="15" t="s">
        <v>186</v>
      </c>
      <c r="AW313" s="15" t="s">
        <v>33</v>
      </c>
      <c r="AX313" s="15" t="s">
        <v>72</v>
      </c>
      <c r="AY313" s="256" t="s">
        <v>178</v>
      </c>
    </row>
    <row r="314" s="14" customFormat="1">
      <c r="A314" s="14"/>
      <c r="B314" s="235"/>
      <c r="C314" s="236"/>
      <c r="D314" s="226" t="s">
        <v>189</v>
      </c>
      <c r="E314" s="237" t="s">
        <v>19</v>
      </c>
      <c r="F314" s="238" t="s">
        <v>456</v>
      </c>
      <c r="G314" s="236"/>
      <c r="H314" s="239">
        <v>14.564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189</v>
      </c>
      <c r="AU314" s="245" t="s">
        <v>82</v>
      </c>
      <c r="AV314" s="14" t="s">
        <v>82</v>
      </c>
      <c r="AW314" s="14" t="s">
        <v>33</v>
      </c>
      <c r="AX314" s="14" t="s">
        <v>72</v>
      </c>
      <c r="AY314" s="245" t="s">
        <v>178</v>
      </c>
    </row>
    <row r="315" s="15" customFormat="1">
      <c r="A315" s="15"/>
      <c r="B315" s="246"/>
      <c r="C315" s="247"/>
      <c r="D315" s="226" t="s">
        <v>189</v>
      </c>
      <c r="E315" s="248" t="s">
        <v>19</v>
      </c>
      <c r="F315" s="249" t="s">
        <v>193</v>
      </c>
      <c r="G315" s="247"/>
      <c r="H315" s="250">
        <v>14.564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189</v>
      </c>
      <c r="AU315" s="256" t="s">
        <v>82</v>
      </c>
      <c r="AV315" s="15" t="s">
        <v>186</v>
      </c>
      <c r="AW315" s="15" t="s">
        <v>33</v>
      </c>
      <c r="AX315" s="15" t="s">
        <v>80</v>
      </c>
      <c r="AY315" s="256" t="s">
        <v>178</v>
      </c>
    </row>
    <row r="316" s="2" customFormat="1" ht="16.5" customHeight="1">
      <c r="A316" s="40"/>
      <c r="B316" s="41"/>
      <c r="C316" s="206" t="s">
        <v>457</v>
      </c>
      <c r="D316" s="206" t="s">
        <v>181</v>
      </c>
      <c r="E316" s="207" t="s">
        <v>458</v>
      </c>
      <c r="F316" s="208" t="s">
        <v>459</v>
      </c>
      <c r="G316" s="209" t="s">
        <v>223</v>
      </c>
      <c r="H316" s="210">
        <v>1.7</v>
      </c>
      <c r="I316" s="211"/>
      <c r="J316" s="212">
        <f>ROUND(I316*H316,2)</f>
        <v>0</v>
      </c>
      <c r="K316" s="208" t="s">
        <v>185</v>
      </c>
      <c r="L316" s="46"/>
      <c r="M316" s="213" t="s">
        <v>19</v>
      </c>
      <c r="N316" s="214" t="s">
        <v>43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206</v>
      </c>
      <c r="AT316" s="217" t="s">
        <v>181</v>
      </c>
      <c r="AU316" s="217" t="s">
        <v>82</v>
      </c>
      <c r="AY316" s="19" t="s">
        <v>178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206</v>
      </c>
      <c r="BM316" s="217" t="s">
        <v>460</v>
      </c>
    </row>
    <row r="317" s="2" customFormat="1">
      <c r="A317" s="40"/>
      <c r="B317" s="41"/>
      <c r="C317" s="42"/>
      <c r="D317" s="219" t="s">
        <v>187</v>
      </c>
      <c r="E317" s="42"/>
      <c r="F317" s="220" t="s">
        <v>461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187</v>
      </c>
      <c r="AU317" s="19" t="s">
        <v>82</v>
      </c>
    </row>
    <row r="318" s="13" customFormat="1">
      <c r="A318" s="13"/>
      <c r="B318" s="224"/>
      <c r="C318" s="225"/>
      <c r="D318" s="226" t="s">
        <v>189</v>
      </c>
      <c r="E318" s="227" t="s">
        <v>19</v>
      </c>
      <c r="F318" s="228" t="s">
        <v>462</v>
      </c>
      <c r="G318" s="225"/>
      <c r="H318" s="227" t="s">
        <v>19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189</v>
      </c>
      <c r="AU318" s="234" t="s">
        <v>82</v>
      </c>
      <c r="AV318" s="13" t="s">
        <v>80</v>
      </c>
      <c r="AW318" s="13" t="s">
        <v>33</v>
      </c>
      <c r="AX318" s="13" t="s">
        <v>72</v>
      </c>
      <c r="AY318" s="234" t="s">
        <v>178</v>
      </c>
    </row>
    <row r="319" s="13" customFormat="1">
      <c r="A319" s="13"/>
      <c r="B319" s="224"/>
      <c r="C319" s="225"/>
      <c r="D319" s="226" t="s">
        <v>189</v>
      </c>
      <c r="E319" s="227" t="s">
        <v>19</v>
      </c>
      <c r="F319" s="228" t="s">
        <v>463</v>
      </c>
      <c r="G319" s="225"/>
      <c r="H319" s="227" t="s">
        <v>19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189</v>
      </c>
      <c r="AU319" s="234" t="s">
        <v>82</v>
      </c>
      <c r="AV319" s="13" t="s">
        <v>80</v>
      </c>
      <c r="AW319" s="13" t="s">
        <v>33</v>
      </c>
      <c r="AX319" s="13" t="s">
        <v>72</v>
      </c>
      <c r="AY319" s="234" t="s">
        <v>178</v>
      </c>
    </row>
    <row r="320" s="13" customFormat="1">
      <c r="A320" s="13"/>
      <c r="B320" s="224"/>
      <c r="C320" s="225"/>
      <c r="D320" s="226" t="s">
        <v>189</v>
      </c>
      <c r="E320" s="227" t="s">
        <v>19</v>
      </c>
      <c r="F320" s="228" t="s">
        <v>464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189</v>
      </c>
      <c r="AU320" s="234" t="s">
        <v>82</v>
      </c>
      <c r="AV320" s="13" t="s">
        <v>80</v>
      </c>
      <c r="AW320" s="13" t="s">
        <v>33</v>
      </c>
      <c r="AX320" s="13" t="s">
        <v>72</v>
      </c>
      <c r="AY320" s="234" t="s">
        <v>178</v>
      </c>
    </row>
    <row r="321" s="14" customFormat="1">
      <c r="A321" s="14"/>
      <c r="B321" s="235"/>
      <c r="C321" s="236"/>
      <c r="D321" s="226" t="s">
        <v>189</v>
      </c>
      <c r="E321" s="237" t="s">
        <v>19</v>
      </c>
      <c r="F321" s="238" t="s">
        <v>465</v>
      </c>
      <c r="G321" s="236"/>
      <c r="H321" s="239">
        <v>1.7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189</v>
      </c>
      <c r="AU321" s="245" t="s">
        <v>82</v>
      </c>
      <c r="AV321" s="14" t="s">
        <v>82</v>
      </c>
      <c r="AW321" s="14" t="s">
        <v>33</v>
      </c>
      <c r="AX321" s="14" t="s">
        <v>72</v>
      </c>
      <c r="AY321" s="245" t="s">
        <v>178</v>
      </c>
    </row>
    <row r="322" s="15" customFormat="1">
      <c r="A322" s="15"/>
      <c r="B322" s="246"/>
      <c r="C322" s="247"/>
      <c r="D322" s="226" t="s">
        <v>189</v>
      </c>
      <c r="E322" s="248" t="s">
        <v>19</v>
      </c>
      <c r="F322" s="249" t="s">
        <v>193</v>
      </c>
      <c r="G322" s="247"/>
      <c r="H322" s="250">
        <v>1.7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189</v>
      </c>
      <c r="AU322" s="256" t="s">
        <v>82</v>
      </c>
      <c r="AV322" s="15" t="s">
        <v>186</v>
      </c>
      <c r="AW322" s="15" t="s">
        <v>33</v>
      </c>
      <c r="AX322" s="15" t="s">
        <v>80</v>
      </c>
      <c r="AY322" s="256" t="s">
        <v>178</v>
      </c>
    </row>
    <row r="323" s="2" customFormat="1" ht="16.5" customHeight="1">
      <c r="A323" s="40"/>
      <c r="B323" s="41"/>
      <c r="C323" s="257" t="s">
        <v>350</v>
      </c>
      <c r="D323" s="257" t="s">
        <v>360</v>
      </c>
      <c r="E323" s="258" t="s">
        <v>466</v>
      </c>
      <c r="F323" s="259" t="s">
        <v>467</v>
      </c>
      <c r="G323" s="260" t="s">
        <v>223</v>
      </c>
      <c r="H323" s="261">
        <v>1.734</v>
      </c>
      <c r="I323" s="262"/>
      <c r="J323" s="263">
        <f>ROUND(I323*H323,2)</f>
        <v>0</v>
      </c>
      <c r="K323" s="259" t="s">
        <v>185</v>
      </c>
      <c r="L323" s="264"/>
      <c r="M323" s="265" t="s">
        <v>19</v>
      </c>
      <c r="N323" s="266" t="s">
        <v>43</v>
      </c>
      <c r="O323" s="86"/>
      <c r="P323" s="215">
        <f>O323*H323</f>
        <v>0</v>
      </c>
      <c r="Q323" s="215">
        <v>0.00040000000000000002</v>
      </c>
      <c r="R323" s="215">
        <f>Q323*H323</f>
        <v>0.00069360000000000005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302</v>
      </c>
      <c r="AT323" s="217" t="s">
        <v>360</v>
      </c>
      <c r="AU323" s="217" t="s">
        <v>82</v>
      </c>
      <c r="AY323" s="19" t="s">
        <v>178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206</v>
      </c>
      <c r="BM323" s="217" t="s">
        <v>468</v>
      </c>
    </row>
    <row r="324" s="13" customFormat="1">
      <c r="A324" s="13"/>
      <c r="B324" s="224"/>
      <c r="C324" s="225"/>
      <c r="D324" s="226" t="s">
        <v>189</v>
      </c>
      <c r="E324" s="227" t="s">
        <v>19</v>
      </c>
      <c r="F324" s="228" t="s">
        <v>462</v>
      </c>
      <c r="G324" s="225"/>
      <c r="H324" s="227" t="s">
        <v>19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189</v>
      </c>
      <c r="AU324" s="234" t="s">
        <v>82</v>
      </c>
      <c r="AV324" s="13" t="s">
        <v>80</v>
      </c>
      <c r="AW324" s="13" t="s">
        <v>33</v>
      </c>
      <c r="AX324" s="13" t="s">
        <v>72</v>
      </c>
      <c r="AY324" s="234" t="s">
        <v>178</v>
      </c>
    </row>
    <row r="325" s="13" customFormat="1">
      <c r="A325" s="13"/>
      <c r="B325" s="224"/>
      <c r="C325" s="225"/>
      <c r="D325" s="226" t="s">
        <v>189</v>
      </c>
      <c r="E325" s="227" t="s">
        <v>19</v>
      </c>
      <c r="F325" s="228" t="s">
        <v>463</v>
      </c>
      <c r="G325" s="225"/>
      <c r="H325" s="227" t="s">
        <v>19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189</v>
      </c>
      <c r="AU325" s="234" t="s">
        <v>82</v>
      </c>
      <c r="AV325" s="13" t="s">
        <v>80</v>
      </c>
      <c r="AW325" s="13" t="s">
        <v>33</v>
      </c>
      <c r="AX325" s="13" t="s">
        <v>72</v>
      </c>
      <c r="AY325" s="234" t="s">
        <v>178</v>
      </c>
    </row>
    <row r="326" s="13" customFormat="1">
      <c r="A326" s="13"/>
      <c r="B326" s="224"/>
      <c r="C326" s="225"/>
      <c r="D326" s="226" t="s">
        <v>189</v>
      </c>
      <c r="E326" s="227" t="s">
        <v>19</v>
      </c>
      <c r="F326" s="228" t="s">
        <v>464</v>
      </c>
      <c r="G326" s="225"/>
      <c r="H326" s="227" t="s">
        <v>19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189</v>
      </c>
      <c r="AU326" s="234" t="s">
        <v>82</v>
      </c>
      <c r="AV326" s="13" t="s">
        <v>80</v>
      </c>
      <c r="AW326" s="13" t="s">
        <v>33</v>
      </c>
      <c r="AX326" s="13" t="s">
        <v>72</v>
      </c>
      <c r="AY326" s="234" t="s">
        <v>178</v>
      </c>
    </row>
    <row r="327" s="14" customFormat="1">
      <c r="A327" s="14"/>
      <c r="B327" s="235"/>
      <c r="C327" s="236"/>
      <c r="D327" s="226" t="s">
        <v>189</v>
      </c>
      <c r="E327" s="237" t="s">
        <v>19</v>
      </c>
      <c r="F327" s="238" t="s">
        <v>465</v>
      </c>
      <c r="G327" s="236"/>
      <c r="H327" s="239">
        <v>1.7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189</v>
      </c>
      <c r="AU327" s="245" t="s">
        <v>82</v>
      </c>
      <c r="AV327" s="14" t="s">
        <v>82</v>
      </c>
      <c r="AW327" s="14" t="s">
        <v>33</v>
      </c>
      <c r="AX327" s="14" t="s">
        <v>72</v>
      </c>
      <c r="AY327" s="245" t="s">
        <v>178</v>
      </c>
    </row>
    <row r="328" s="15" customFormat="1">
      <c r="A328" s="15"/>
      <c r="B328" s="246"/>
      <c r="C328" s="247"/>
      <c r="D328" s="226" t="s">
        <v>189</v>
      </c>
      <c r="E328" s="248" t="s">
        <v>19</v>
      </c>
      <c r="F328" s="249" t="s">
        <v>193</v>
      </c>
      <c r="G328" s="247"/>
      <c r="H328" s="250">
        <v>1.7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189</v>
      </c>
      <c r="AU328" s="256" t="s">
        <v>82</v>
      </c>
      <c r="AV328" s="15" t="s">
        <v>186</v>
      </c>
      <c r="AW328" s="15" t="s">
        <v>33</v>
      </c>
      <c r="AX328" s="15" t="s">
        <v>72</v>
      </c>
      <c r="AY328" s="256" t="s">
        <v>178</v>
      </c>
    </row>
    <row r="329" s="14" customFormat="1">
      <c r="A329" s="14"/>
      <c r="B329" s="235"/>
      <c r="C329" s="236"/>
      <c r="D329" s="226" t="s">
        <v>189</v>
      </c>
      <c r="E329" s="237" t="s">
        <v>19</v>
      </c>
      <c r="F329" s="238" t="s">
        <v>469</v>
      </c>
      <c r="G329" s="236"/>
      <c r="H329" s="239">
        <v>1.734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189</v>
      </c>
      <c r="AU329" s="245" t="s">
        <v>82</v>
      </c>
      <c r="AV329" s="14" t="s">
        <v>82</v>
      </c>
      <c r="AW329" s="14" t="s">
        <v>33</v>
      </c>
      <c r="AX329" s="14" t="s">
        <v>72</v>
      </c>
      <c r="AY329" s="245" t="s">
        <v>178</v>
      </c>
    </row>
    <row r="330" s="15" customFormat="1">
      <c r="A330" s="15"/>
      <c r="B330" s="246"/>
      <c r="C330" s="247"/>
      <c r="D330" s="226" t="s">
        <v>189</v>
      </c>
      <c r="E330" s="248" t="s">
        <v>19</v>
      </c>
      <c r="F330" s="249" t="s">
        <v>193</v>
      </c>
      <c r="G330" s="247"/>
      <c r="H330" s="250">
        <v>1.734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189</v>
      </c>
      <c r="AU330" s="256" t="s">
        <v>82</v>
      </c>
      <c r="AV330" s="15" t="s">
        <v>186</v>
      </c>
      <c r="AW330" s="15" t="s">
        <v>33</v>
      </c>
      <c r="AX330" s="15" t="s">
        <v>80</v>
      </c>
      <c r="AY330" s="256" t="s">
        <v>178</v>
      </c>
    </row>
    <row r="331" s="2" customFormat="1" ht="16.5" customHeight="1">
      <c r="A331" s="40"/>
      <c r="B331" s="41"/>
      <c r="C331" s="206" t="s">
        <v>470</v>
      </c>
      <c r="D331" s="206" t="s">
        <v>181</v>
      </c>
      <c r="E331" s="207" t="s">
        <v>471</v>
      </c>
      <c r="F331" s="208" t="s">
        <v>472</v>
      </c>
      <c r="G331" s="209" t="s">
        <v>184</v>
      </c>
      <c r="H331" s="210">
        <v>13.24</v>
      </c>
      <c r="I331" s="211"/>
      <c r="J331" s="212">
        <f>ROUND(I331*H331,2)</f>
        <v>0</v>
      </c>
      <c r="K331" s="208" t="s">
        <v>185</v>
      </c>
      <c r="L331" s="46"/>
      <c r="M331" s="213" t="s">
        <v>19</v>
      </c>
      <c r="N331" s="214" t="s">
        <v>43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206</v>
      </c>
      <c r="AT331" s="217" t="s">
        <v>181</v>
      </c>
      <c r="AU331" s="217" t="s">
        <v>82</v>
      </c>
      <c r="AY331" s="19" t="s">
        <v>178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80</v>
      </c>
      <c r="BK331" s="218">
        <f>ROUND(I331*H331,2)</f>
        <v>0</v>
      </c>
      <c r="BL331" s="19" t="s">
        <v>206</v>
      </c>
      <c r="BM331" s="217" t="s">
        <v>473</v>
      </c>
    </row>
    <row r="332" s="2" customFormat="1">
      <c r="A332" s="40"/>
      <c r="B332" s="41"/>
      <c r="C332" s="42"/>
      <c r="D332" s="219" t="s">
        <v>187</v>
      </c>
      <c r="E332" s="42"/>
      <c r="F332" s="220" t="s">
        <v>474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187</v>
      </c>
      <c r="AU332" s="19" t="s">
        <v>82</v>
      </c>
    </row>
    <row r="333" s="13" customFormat="1">
      <c r="A333" s="13"/>
      <c r="B333" s="224"/>
      <c r="C333" s="225"/>
      <c r="D333" s="226" t="s">
        <v>189</v>
      </c>
      <c r="E333" s="227" t="s">
        <v>19</v>
      </c>
      <c r="F333" s="228" t="s">
        <v>450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189</v>
      </c>
      <c r="AU333" s="234" t="s">
        <v>82</v>
      </c>
      <c r="AV333" s="13" t="s">
        <v>80</v>
      </c>
      <c r="AW333" s="13" t="s">
        <v>33</v>
      </c>
      <c r="AX333" s="13" t="s">
        <v>72</v>
      </c>
      <c r="AY333" s="234" t="s">
        <v>178</v>
      </c>
    </row>
    <row r="334" s="13" customFormat="1">
      <c r="A334" s="13"/>
      <c r="B334" s="224"/>
      <c r="C334" s="225"/>
      <c r="D334" s="226" t="s">
        <v>189</v>
      </c>
      <c r="E334" s="227" t="s">
        <v>19</v>
      </c>
      <c r="F334" s="228" t="s">
        <v>451</v>
      </c>
      <c r="G334" s="225"/>
      <c r="H334" s="227" t="s">
        <v>19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189</v>
      </c>
      <c r="AU334" s="234" t="s">
        <v>82</v>
      </c>
      <c r="AV334" s="13" t="s">
        <v>80</v>
      </c>
      <c r="AW334" s="13" t="s">
        <v>33</v>
      </c>
      <c r="AX334" s="13" t="s">
        <v>72</v>
      </c>
      <c r="AY334" s="234" t="s">
        <v>178</v>
      </c>
    </row>
    <row r="335" s="14" customFormat="1">
      <c r="A335" s="14"/>
      <c r="B335" s="235"/>
      <c r="C335" s="236"/>
      <c r="D335" s="226" t="s">
        <v>189</v>
      </c>
      <c r="E335" s="237" t="s">
        <v>19</v>
      </c>
      <c r="F335" s="238" t="s">
        <v>452</v>
      </c>
      <c r="G335" s="236"/>
      <c r="H335" s="239">
        <v>13.24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189</v>
      </c>
      <c r="AU335" s="245" t="s">
        <v>82</v>
      </c>
      <c r="AV335" s="14" t="s">
        <v>82</v>
      </c>
      <c r="AW335" s="14" t="s">
        <v>33</v>
      </c>
      <c r="AX335" s="14" t="s">
        <v>72</v>
      </c>
      <c r="AY335" s="245" t="s">
        <v>178</v>
      </c>
    </row>
    <row r="336" s="15" customFormat="1">
      <c r="A336" s="15"/>
      <c r="B336" s="246"/>
      <c r="C336" s="247"/>
      <c r="D336" s="226" t="s">
        <v>189</v>
      </c>
      <c r="E336" s="248" t="s">
        <v>19</v>
      </c>
      <c r="F336" s="249" t="s">
        <v>193</v>
      </c>
      <c r="G336" s="247"/>
      <c r="H336" s="250">
        <v>13.24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189</v>
      </c>
      <c r="AU336" s="256" t="s">
        <v>82</v>
      </c>
      <c r="AV336" s="15" t="s">
        <v>186</v>
      </c>
      <c r="AW336" s="15" t="s">
        <v>33</v>
      </c>
      <c r="AX336" s="15" t="s">
        <v>80</v>
      </c>
      <c r="AY336" s="256" t="s">
        <v>178</v>
      </c>
    </row>
    <row r="337" s="2" customFormat="1" ht="24.15" customHeight="1">
      <c r="A337" s="40"/>
      <c r="B337" s="41"/>
      <c r="C337" s="206" t="s">
        <v>354</v>
      </c>
      <c r="D337" s="206" t="s">
        <v>181</v>
      </c>
      <c r="E337" s="207" t="s">
        <v>475</v>
      </c>
      <c r="F337" s="208" t="s">
        <v>476</v>
      </c>
      <c r="G337" s="209" t="s">
        <v>251</v>
      </c>
      <c r="H337" s="210">
        <v>0.058999999999999997</v>
      </c>
      <c r="I337" s="211"/>
      <c r="J337" s="212">
        <f>ROUND(I337*H337,2)</f>
        <v>0</v>
      </c>
      <c r="K337" s="208" t="s">
        <v>185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206</v>
      </c>
      <c r="AT337" s="217" t="s">
        <v>181</v>
      </c>
      <c r="AU337" s="217" t="s">
        <v>82</v>
      </c>
      <c r="AY337" s="19" t="s">
        <v>178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206</v>
      </c>
      <c r="BM337" s="217" t="s">
        <v>477</v>
      </c>
    </row>
    <row r="338" s="2" customFormat="1">
      <c r="A338" s="40"/>
      <c r="B338" s="41"/>
      <c r="C338" s="42"/>
      <c r="D338" s="219" t="s">
        <v>187</v>
      </c>
      <c r="E338" s="42"/>
      <c r="F338" s="220" t="s">
        <v>478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187</v>
      </c>
      <c r="AU338" s="19" t="s">
        <v>82</v>
      </c>
    </row>
    <row r="339" s="12" customFormat="1" ht="22.8" customHeight="1">
      <c r="A339" s="12"/>
      <c r="B339" s="190"/>
      <c r="C339" s="191"/>
      <c r="D339" s="192" t="s">
        <v>71</v>
      </c>
      <c r="E339" s="204" t="s">
        <v>479</v>
      </c>
      <c r="F339" s="204" t="s">
        <v>480</v>
      </c>
      <c r="G339" s="191"/>
      <c r="H339" s="191"/>
      <c r="I339" s="194"/>
      <c r="J339" s="205">
        <f>BK339</f>
        <v>0</v>
      </c>
      <c r="K339" s="191"/>
      <c r="L339" s="196"/>
      <c r="M339" s="197"/>
      <c r="N339" s="198"/>
      <c r="O339" s="198"/>
      <c r="P339" s="199">
        <f>SUM(P340:P405)</f>
        <v>0</v>
      </c>
      <c r="Q339" s="198"/>
      <c r="R339" s="199">
        <f>SUM(R340:R405)</f>
        <v>0.035796517999999999</v>
      </c>
      <c r="S339" s="198"/>
      <c r="T339" s="200">
        <f>SUM(T340:T405)</f>
        <v>0.0274176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1" t="s">
        <v>82</v>
      </c>
      <c r="AT339" s="202" t="s">
        <v>71</v>
      </c>
      <c r="AU339" s="202" t="s">
        <v>80</v>
      </c>
      <c r="AY339" s="201" t="s">
        <v>178</v>
      </c>
      <c r="BK339" s="203">
        <f>SUM(BK340:BK405)</f>
        <v>0</v>
      </c>
    </row>
    <row r="340" s="2" customFormat="1" ht="16.5" customHeight="1">
      <c r="A340" s="40"/>
      <c r="B340" s="41"/>
      <c r="C340" s="206" t="s">
        <v>481</v>
      </c>
      <c r="D340" s="206" t="s">
        <v>181</v>
      </c>
      <c r="E340" s="207" t="s">
        <v>482</v>
      </c>
      <c r="F340" s="208" t="s">
        <v>483</v>
      </c>
      <c r="G340" s="209" t="s">
        <v>184</v>
      </c>
      <c r="H340" s="210">
        <v>1.008</v>
      </c>
      <c r="I340" s="211"/>
      <c r="J340" s="212">
        <f>ROUND(I340*H340,2)</f>
        <v>0</v>
      </c>
      <c r="K340" s="208" t="s">
        <v>185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206</v>
      </c>
      <c r="AT340" s="217" t="s">
        <v>181</v>
      </c>
      <c r="AU340" s="217" t="s">
        <v>82</v>
      </c>
      <c r="AY340" s="19" t="s">
        <v>178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206</v>
      </c>
      <c r="BM340" s="217" t="s">
        <v>484</v>
      </c>
    </row>
    <row r="341" s="2" customFormat="1">
      <c r="A341" s="40"/>
      <c r="B341" s="41"/>
      <c r="C341" s="42"/>
      <c r="D341" s="219" t="s">
        <v>187</v>
      </c>
      <c r="E341" s="42"/>
      <c r="F341" s="220" t="s">
        <v>485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187</v>
      </c>
      <c r="AU341" s="19" t="s">
        <v>82</v>
      </c>
    </row>
    <row r="342" s="13" customFormat="1">
      <c r="A342" s="13"/>
      <c r="B342" s="224"/>
      <c r="C342" s="225"/>
      <c r="D342" s="226" t="s">
        <v>189</v>
      </c>
      <c r="E342" s="227" t="s">
        <v>19</v>
      </c>
      <c r="F342" s="228" t="s">
        <v>486</v>
      </c>
      <c r="G342" s="225"/>
      <c r="H342" s="227" t="s">
        <v>19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189</v>
      </c>
      <c r="AU342" s="234" t="s">
        <v>82</v>
      </c>
      <c r="AV342" s="13" t="s">
        <v>80</v>
      </c>
      <c r="AW342" s="13" t="s">
        <v>33</v>
      </c>
      <c r="AX342" s="13" t="s">
        <v>72</v>
      </c>
      <c r="AY342" s="234" t="s">
        <v>178</v>
      </c>
    </row>
    <row r="343" s="14" customFormat="1">
      <c r="A343" s="14"/>
      <c r="B343" s="235"/>
      <c r="C343" s="236"/>
      <c r="D343" s="226" t="s">
        <v>189</v>
      </c>
      <c r="E343" s="237" t="s">
        <v>19</v>
      </c>
      <c r="F343" s="238" t="s">
        <v>336</v>
      </c>
      <c r="G343" s="236"/>
      <c r="H343" s="239">
        <v>1.008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189</v>
      </c>
      <c r="AU343" s="245" t="s">
        <v>82</v>
      </c>
      <c r="AV343" s="14" t="s">
        <v>82</v>
      </c>
      <c r="AW343" s="14" t="s">
        <v>33</v>
      </c>
      <c r="AX343" s="14" t="s">
        <v>72</v>
      </c>
      <c r="AY343" s="245" t="s">
        <v>178</v>
      </c>
    </row>
    <row r="344" s="15" customFormat="1">
      <c r="A344" s="15"/>
      <c r="B344" s="246"/>
      <c r="C344" s="247"/>
      <c r="D344" s="226" t="s">
        <v>189</v>
      </c>
      <c r="E344" s="248" t="s">
        <v>19</v>
      </c>
      <c r="F344" s="249" t="s">
        <v>193</v>
      </c>
      <c r="G344" s="247"/>
      <c r="H344" s="250">
        <v>1.008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189</v>
      </c>
      <c r="AU344" s="256" t="s">
        <v>82</v>
      </c>
      <c r="AV344" s="15" t="s">
        <v>186</v>
      </c>
      <c r="AW344" s="15" t="s">
        <v>33</v>
      </c>
      <c r="AX344" s="15" t="s">
        <v>80</v>
      </c>
      <c r="AY344" s="256" t="s">
        <v>178</v>
      </c>
    </row>
    <row r="345" s="2" customFormat="1" ht="16.5" customHeight="1">
      <c r="A345" s="40"/>
      <c r="B345" s="41"/>
      <c r="C345" s="206" t="s">
        <v>363</v>
      </c>
      <c r="D345" s="206" t="s">
        <v>181</v>
      </c>
      <c r="E345" s="207" t="s">
        <v>487</v>
      </c>
      <c r="F345" s="208" t="s">
        <v>488</v>
      </c>
      <c r="G345" s="209" t="s">
        <v>184</v>
      </c>
      <c r="H345" s="210">
        <v>1.008</v>
      </c>
      <c r="I345" s="211"/>
      <c r="J345" s="212">
        <f>ROUND(I345*H345,2)</f>
        <v>0</v>
      </c>
      <c r="K345" s="208" t="s">
        <v>185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0.00029999999999999997</v>
      </c>
      <c r="R345" s="215">
        <f>Q345*H345</f>
        <v>0.00030239999999999998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206</v>
      </c>
      <c r="AT345" s="217" t="s">
        <v>181</v>
      </c>
      <c r="AU345" s="217" t="s">
        <v>82</v>
      </c>
      <c r="AY345" s="19" t="s">
        <v>178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206</v>
      </c>
      <c r="BM345" s="217" t="s">
        <v>489</v>
      </c>
    </row>
    <row r="346" s="2" customFormat="1">
      <c r="A346" s="40"/>
      <c r="B346" s="41"/>
      <c r="C346" s="42"/>
      <c r="D346" s="219" t="s">
        <v>187</v>
      </c>
      <c r="E346" s="42"/>
      <c r="F346" s="220" t="s">
        <v>490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187</v>
      </c>
      <c r="AU346" s="19" t="s">
        <v>82</v>
      </c>
    </row>
    <row r="347" s="13" customFormat="1">
      <c r="A347" s="13"/>
      <c r="B347" s="224"/>
      <c r="C347" s="225"/>
      <c r="D347" s="226" t="s">
        <v>189</v>
      </c>
      <c r="E347" s="227" t="s">
        <v>19</v>
      </c>
      <c r="F347" s="228" t="s">
        <v>486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189</v>
      </c>
      <c r="AU347" s="234" t="s">
        <v>82</v>
      </c>
      <c r="AV347" s="13" t="s">
        <v>80</v>
      </c>
      <c r="AW347" s="13" t="s">
        <v>33</v>
      </c>
      <c r="AX347" s="13" t="s">
        <v>72</v>
      </c>
      <c r="AY347" s="234" t="s">
        <v>178</v>
      </c>
    </row>
    <row r="348" s="14" customFormat="1">
      <c r="A348" s="14"/>
      <c r="B348" s="235"/>
      <c r="C348" s="236"/>
      <c r="D348" s="226" t="s">
        <v>189</v>
      </c>
      <c r="E348" s="237" t="s">
        <v>19</v>
      </c>
      <c r="F348" s="238" t="s">
        <v>336</v>
      </c>
      <c r="G348" s="236"/>
      <c r="H348" s="239">
        <v>1.008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189</v>
      </c>
      <c r="AU348" s="245" t="s">
        <v>82</v>
      </c>
      <c r="AV348" s="14" t="s">
        <v>82</v>
      </c>
      <c r="AW348" s="14" t="s">
        <v>33</v>
      </c>
      <c r="AX348" s="14" t="s">
        <v>72</v>
      </c>
      <c r="AY348" s="245" t="s">
        <v>178</v>
      </c>
    </row>
    <row r="349" s="15" customFormat="1">
      <c r="A349" s="15"/>
      <c r="B349" s="246"/>
      <c r="C349" s="247"/>
      <c r="D349" s="226" t="s">
        <v>189</v>
      </c>
      <c r="E349" s="248" t="s">
        <v>19</v>
      </c>
      <c r="F349" s="249" t="s">
        <v>193</v>
      </c>
      <c r="G349" s="247"/>
      <c r="H349" s="250">
        <v>1.008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189</v>
      </c>
      <c r="AU349" s="256" t="s">
        <v>82</v>
      </c>
      <c r="AV349" s="15" t="s">
        <v>186</v>
      </c>
      <c r="AW349" s="15" t="s">
        <v>33</v>
      </c>
      <c r="AX349" s="15" t="s">
        <v>80</v>
      </c>
      <c r="AY349" s="256" t="s">
        <v>178</v>
      </c>
    </row>
    <row r="350" s="2" customFormat="1" ht="16.5" customHeight="1">
      <c r="A350" s="40"/>
      <c r="B350" s="41"/>
      <c r="C350" s="206" t="s">
        <v>491</v>
      </c>
      <c r="D350" s="206" t="s">
        <v>181</v>
      </c>
      <c r="E350" s="207" t="s">
        <v>492</v>
      </c>
      <c r="F350" s="208" t="s">
        <v>493</v>
      </c>
      <c r="G350" s="209" t="s">
        <v>184</v>
      </c>
      <c r="H350" s="210">
        <v>1.008</v>
      </c>
      <c r="I350" s="211"/>
      <c r="J350" s="212">
        <f>ROUND(I350*H350,2)</f>
        <v>0</v>
      </c>
      <c r="K350" s="208" t="s">
        <v>185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0.0015</v>
      </c>
      <c r="R350" s="215">
        <f>Q350*H350</f>
        <v>0.0015120000000000001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206</v>
      </c>
      <c r="AT350" s="217" t="s">
        <v>181</v>
      </c>
      <c r="AU350" s="217" t="s">
        <v>82</v>
      </c>
      <c r="AY350" s="19" t="s">
        <v>178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206</v>
      </c>
      <c r="BM350" s="217" t="s">
        <v>195</v>
      </c>
    </row>
    <row r="351" s="2" customFormat="1">
      <c r="A351" s="40"/>
      <c r="B351" s="41"/>
      <c r="C351" s="42"/>
      <c r="D351" s="219" t="s">
        <v>187</v>
      </c>
      <c r="E351" s="42"/>
      <c r="F351" s="220" t="s">
        <v>494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187</v>
      </c>
      <c r="AU351" s="19" t="s">
        <v>82</v>
      </c>
    </row>
    <row r="352" s="13" customFormat="1">
      <c r="A352" s="13"/>
      <c r="B352" s="224"/>
      <c r="C352" s="225"/>
      <c r="D352" s="226" t="s">
        <v>189</v>
      </c>
      <c r="E352" s="227" t="s">
        <v>19</v>
      </c>
      <c r="F352" s="228" t="s">
        <v>486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189</v>
      </c>
      <c r="AU352" s="234" t="s">
        <v>82</v>
      </c>
      <c r="AV352" s="13" t="s">
        <v>80</v>
      </c>
      <c r="AW352" s="13" t="s">
        <v>33</v>
      </c>
      <c r="AX352" s="13" t="s">
        <v>72</v>
      </c>
      <c r="AY352" s="234" t="s">
        <v>178</v>
      </c>
    </row>
    <row r="353" s="14" customFormat="1">
      <c r="A353" s="14"/>
      <c r="B353" s="235"/>
      <c r="C353" s="236"/>
      <c r="D353" s="226" t="s">
        <v>189</v>
      </c>
      <c r="E353" s="237" t="s">
        <v>19</v>
      </c>
      <c r="F353" s="238" t="s">
        <v>336</v>
      </c>
      <c r="G353" s="236"/>
      <c r="H353" s="239">
        <v>1.008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189</v>
      </c>
      <c r="AU353" s="245" t="s">
        <v>82</v>
      </c>
      <c r="AV353" s="14" t="s">
        <v>82</v>
      </c>
      <c r="AW353" s="14" t="s">
        <v>33</v>
      </c>
      <c r="AX353" s="14" t="s">
        <v>72</v>
      </c>
      <c r="AY353" s="245" t="s">
        <v>178</v>
      </c>
    </row>
    <row r="354" s="15" customFormat="1">
      <c r="A354" s="15"/>
      <c r="B354" s="246"/>
      <c r="C354" s="247"/>
      <c r="D354" s="226" t="s">
        <v>189</v>
      </c>
      <c r="E354" s="248" t="s">
        <v>19</v>
      </c>
      <c r="F354" s="249" t="s">
        <v>193</v>
      </c>
      <c r="G354" s="247"/>
      <c r="H354" s="250">
        <v>1.008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189</v>
      </c>
      <c r="AU354" s="256" t="s">
        <v>82</v>
      </c>
      <c r="AV354" s="15" t="s">
        <v>186</v>
      </c>
      <c r="AW354" s="15" t="s">
        <v>33</v>
      </c>
      <c r="AX354" s="15" t="s">
        <v>80</v>
      </c>
      <c r="AY354" s="256" t="s">
        <v>178</v>
      </c>
    </row>
    <row r="355" s="2" customFormat="1" ht="21.75" customHeight="1">
      <c r="A355" s="40"/>
      <c r="B355" s="41"/>
      <c r="C355" s="206" t="s">
        <v>366</v>
      </c>
      <c r="D355" s="206" t="s">
        <v>181</v>
      </c>
      <c r="E355" s="207" t="s">
        <v>495</v>
      </c>
      <c r="F355" s="208" t="s">
        <v>496</v>
      </c>
      <c r="G355" s="209" t="s">
        <v>184</v>
      </c>
      <c r="H355" s="210">
        <v>1.008</v>
      </c>
      <c r="I355" s="211"/>
      <c r="J355" s="212">
        <f>ROUND(I355*H355,2)</f>
        <v>0</v>
      </c>
      <c r="K355" s="208" t="s">
        <v>185</v>
      </c>
      <c r="L355" s="46"/>
      <c r="M355" s="213" t="s">
        <v>19</v>
      </c>
      <c r="N355" s="214" t="s">
        <v>43</v>
      </c>
      <c r="O355" s="86"/>
      <c r="P355" s="215">
        <f>O355*H355</f>
        <v>0</v>
      </c>
      <c r="Q355" s="215">
        <v>0.0044999999999999997</v>
      </c>
      <c r="R355" s="215">
        <f>Q355*H355</f>
        <v>0.0045360000000000001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206</v>
      </c>
      <c r="AT355" s="217" t="s">
        <v>181</v>
      </c>
      <c r="AU355" s="217" t="s">
        <v>82</v>
      </c>
      <c r="AY355" s="19" t="s">
        <v>178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80</v>
      </c>
      <c r="BK355" s="218">
        <f>ROUND(I355*H355,2)</f>
        <v>0</v>
      </c>
      <c r="BL355" s="19" t="s">
        <v>206</v>
      </c>
      <c r="BM355" s="217" t="s">
        <v>210</v>
      </c>
    </row>
    <row r="356" s="2" customFormat="1">
      <c r="A356" s="40"/>
      <c r="B356" s="41"/>
      <c r="C356" s="42"/>
      <c r="D356" s="219" t="s">
        <v>187</v>
      </c>
      <c r="E356" s="42"/>
      <c r="F356" s="220" t="s">
        <v>497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187</v>
      </c>
      <c r="AU356" s="19" t="s">
        <v>82</v>
      </c>
    </row>
    <row r="357" s="13" customFormat="1">
      <c r="A357" s="13"/>
      <c r="B357" s="224"/>
      <c r="C357" s="225"/>
      <c r="D357" s="226" t="s">
        <v>189</v>
      </c>
      <c r="E357" s="227" t="s">
        <v>19</v>
      </c>
      <c r="F357" s="228" t="s">
        <v>486</v>
      </c>
      <c r="G357" s="225"/>
      <c r="H357" s="227" t="s">
        <v>19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189</v>
      </c>
      <c r="AU357" s="234" t="s">
        <v>82</v>
      </c>
      <c r="AV357" s="13" t="s">
        <v>80</v>
      </c>
      <c r="AW357" s="13" t="s">
        <v>33</v>
      </c>
      <c r="AX357" s="13" t="s">
        <v>72</v>
      </c>
      <c r="AY357" s="234" t="s">
        <v>178</v>
      </c>
    </row>
    <row r="358" s="14" customFormat="1">
      <c r="A358" s="14"/>
      <c r="B358" s="235"/>
      <c r="C358" s="236"/>
      <c r="D358" s="226" t="s">
        <v>189</v>
      </c>
      <c r="E358" s="237" t="s">
        <v>19</v>
      </c>
      <c r="F358" s="238" t="s">
        <v>336</v>
      </c>
      <c r="G358" s="236"/>
      <c r="H358" s="239">
        <v>1.008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189</v>
      </c>
      <c r="AU358" s="245" t="s">
        <v>82</v>
      </c>
      <c r="AV358" s="14" t="s">
        <v>82</v>
      </c>
      <c r="AW358" s="14" t="s">
        <v>33</v>
      </c>
      <c r="AX358" s="14" t="s">
        <v>72</v>
      </c>
      <c r="AY358" s="245" t="s">
        <v>178</v>
      </c>
    </row>
    <row r="359" s="15" customFormat="1">
      <c r="A359" s="15"/>
      <c r="B359" s="246"/>
      <c r="C359" s="247"/>
      <c r="D359" s="226" t="s">
        <v>189</v>
      </c>
      <c r="E359" s="248" t="s">
        <v>19</v>
      </c>
      <c r="F359" s="249" t="s">
        <v>193</v>
      </c>
      <c r="G359" s="247"/>
      <c r="H359" s="250">
        <v>1.008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189</v>
      </c>
      <c r="AU359" s="256" t="s">
        <v>82</v>
      </c>
      <c r="AV359" s="15" t="s">
        <v>186</v>
      </c>
      <c r="AW359" s="15" t="s">
        <v>33</v>
      </c>
      <c r="AX359" s="15" t="s">
        <v>80</v>
      </c>
      <c r="AY359" s="256" t="s">
        <v>178</v>
      </c>
    </row>
    <row r="360" s="2" customFormat="1" ht="24.15" customHeight="1">
      <c r="A360" s="40"/>
      <c r="B360" s="41"/>
      <c r="C360" s="206" t="s">
        <v>498</v>
      </c>
      <c r="D360" s="206" t="s">
        <v>181</v>
      </c>
      <c r="E360" s="207" t="s">
        <v>499</v>
      </c>
      <c r="F360" s="208" t="s">
        <v>500</v>
      </c>
      <c r="G360" s="209" t="s">
        <v>184</v>
      </c>
      <c r="H360" s="210">
        <v>1.008</v>
      </c>
      <c r="I360" s="211"/>
      <c r="J360" s="212">
        <f>ROUND(I360*H360,2)</f>
        <v>0</v>
      </c>
      <c r="K360" s="208" t="s">
        <v>185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0.0014499999999999999</v>
      </c>
      <c r="R360" s="215">
        <f>Q360*H360</f>
        <v>0.0014616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206</v>
      </c>
      <c r="AT360" s="217" t="s">
        <v>181</v>
      </c>
      <c r="AU360" s="217" t="s">
        <v>82</v>
      </c>
      <c r="AY360" s="19" t="s">
        <v>178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206</v>
      </c>
      <c r="BM360" s="217" t="s">
        <v>233</v>
      </c>
    </row>
    <row r="361" s="2" customFormat="1">
      <c r="A361" s="40"/>
      <c r="B361" s="41"/>
      <c r="C361" s="42"/>
      <c r="D361" s="219" t="s">
        <v>187</v>
      </c>
      <c r="E361" s="42"/>
      <c r="F361" s="220" t="s">
        <v>501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187</v>
      </c>
      <c r="AU361" s="19" t="s">
        <v>82</v>
      </c>
    </row>
    <row r="362" s="13" customFormat="1">
      <c r="A362" s="13"/>
      <c r="B362" s="224"/>
      <c r="C362" s="225"/>
      <c r="D362" s="226" t="s">
        <v>189</v>
      </c>
      <c r="E362" s="227" t="s">
        <v>19</v>
      </c>
      <c r="F362" s="228" t="s">
        <v>486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189</v>
      </c>
      <c r="AU362" s="234" t="s">
        <v>82</v>
      </c>
      <c r="AV362" s="13" t="s">
        <v>80</v>
      </c>
      <c r="AW362" s="13" t="s">
        <v>33</v>
      </c>
      <c r="AX362" s="13" t="s">
        <v>72</v>
      </c>
      <c r="AY362" s="234" t="s">
        <v>178</v>
      </c>
    </row>
    <row r="363" s="14" customFormat="1">
      <c r="A363" s="14"/>
      <c r="B363" s="235"/>
      <c r="C363" s="236"/>
      <c r="D363" s="226" t="s">
        <v>189</v>
      </c>
      <c r="E363" s="237" t="s">
        <v>19</v>
      </c>
      <c r="F363" s="238" t="s">
        <v>336</v>
      </c>
      <c r="G363" s="236"/>
      <c r="H363" s="239">
        <v>1.008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189</v>
      </c>
      <c r="AU363" s="245" t="s">
        <v>82</v>
      </c>
      <c r="AV363" s="14" t="s">
        <v>82</v>
      </c>
      <c r="AW363" s="14" t="s">
        <v>33</v>
      </c>
      <c r="AX363" s="14" t="s">
        <v>72</v>
      </c>
      <c r="AY363" s="245" t="s">
        <v>178</v>
      </c>
    </row>
    <row r="364" s="15" customFormat="1">
      <c r="A364" s="15"/>
      <c r="B364" s="246"/>
      <c r="C364" s="247"/>
      <c r="D364" s="226" t="s">
        <v>189</v>
      </c>
      <c r="E364" s="248" t="s">
        <v>19</v>
      </c>
      <c r="F364" s="249" t="s">
        <v>193</v>
      </c>
      <c r="G364" s="247"/>
      <c r="H364" s="250">
        <v>1.008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189</v>
      </c>
      <c r="AU364" s="256" t="s">
        <v>82</v>
      </c>
      <c r="AV364" s="15" t="s">
        <v>186</v>
      </c>
      <c r="AW364" s="15" t="s">
        <v>33</v>
      </c>
      <c r="AX364" s="15" t="s">
        <v>80</v>
      </c>
      <c r="AY364" s="256" t="s">
        <v>178</v>
      </c>
    </row>
    <row r="365" s="2" customFormat="1" ht="16.5" customHeight="1">
      <c r="A365" s="40"/>
      <c r="B365" s="41"/>
      <c r="C365" s="206" t="s">
        <v>373</v>
      </c>
      <c r="D365" s="206" t="s">
        <v>181</v>
      </c>
      <c r="E365" s="207" t="s">
        <v>502</v>
      </c>
      <c r="F365" s="208" t="s">
        <v>503</v>
      </c>
      <c r="G365" s="209" t="s">
        <v>184</v>
      </c>
      <c r="H365" s="210">
        <v>1.008</v>
      </c>
      <c r="I365" s="211"/>
      <c r="J365" s="212">
        <f>ROUND(I365*H365,2)</f>
        <v>0</v>
      </c>
      <c r="K365" s="208" t="s">
        <v>185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0.027199999999999998</v>
      </c>
      <c r="T365" s="216">
        <f>S365*H365</f>
        <v>0.0274176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206</v>
      </c>
      <c r="AT365" s="217" t="s">
        <v>181</v>
      </c>
      <c r="AU365" s="217" t="s">
        <v>82</v>
      </c>
      <c r="AY365" s="19" t="s">
        <v>178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206</v>
      </c>
      <c r="BM365" s="217" t="s">
        <v>504</v>
      </c>
    </row>
    <row r="366" s="2" customFormat="1">
      <c r="A366" s="40"/>
      <c r="B366" s="41"/>
      <c r="C366" s="42"/>
      <c r="D366" s="219" t="s">
        <v>187</v>
      </c>
      <c r="E366" s="42"/>
      <c r="F366" s="220" t="s">
        <v>505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187</v>
      </c>
      <c r="AU366" s="19" t="s">
        <v>82</v>
      </c>
    </row>
    <row r="367" s="14" customFormat="1">
      <c r="A367" s="14"/>
      <c r="B367" s="235"/>
      <c r="C367" s="236"/>
      <c r="D367" s="226" t="s">
        <v>189</v>
      </c>
      <c r="E367" s="237" t="s">
        <v>19</v>
      </c>
      <c r="F367" s="238" t="s">
        <v>336</v>
      </c>
      <c r="G367" s="236"/>
      <c r="H367" s="239">
        <v>1.008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189</v>
      </c>
      <c r="AU367" s="245" t="s">
        <v>82</v>
      </c>
      <c r="AV367" s="14" t="s">
        <v>82</v>
      </c>
      <c r="AW367" s="14" t="s">
        <v>33</v>
      </c>
      <c r="AX367" s="14" t="s">
        <v>72</v>
      </c>
      <c r="AY367" s="245" t="s">
        <v>178</v>
      </c>
    </row>
    <row r="368" s="15" customFormat="1">
      <c r="A368" s="15"/>
      <c r="B368" s="246"/>
      <c r="C368" s="247"/>
      <c r="D368" s="226" t="s">
        <v>189</v>
      </c>
      <c r="E368" s="248" t="s">
        <v>19</v>
      </c>
      <c r="F368" s="249" t="s">
        <v>193</v>
      </c>
      <c r="G368" s="247"/>
      <c r="H368" s="250">
        <v>1.008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6" t="s">
        <v>189</v>
      </c>
      <c r="AU368" s="256" t="s">
        <v>82</v>
      </c>
      <c r="AV368" s="15" t="s">
        <v>186</v>
      </c>
      <c r="AW368" s="15" t="s">
        <v>33</v>
      </c>
      <c r="AX368" s="15" t="s">
        <v>80</v>
      </c>
      <c r="AY368" s="256" t="s">
        <v>178</v>
      </c>
    </row>
    <row r="369" s="2" customFormat="1" ht="21.75" customHeight="1">
      <c r="A369" s="40"/>
      <c r="B369" s="41"/>
      <c r="C369" s="206" t="s">
        <v>506</v>
      </c>
      <c r="D369" s="206" t="s">
        <v>181</v>
      </c>
      <c r="E369" s="207" t="s">
        <v>507</v>
      </c>
      <c r="F369" s="208" t="s">
        <v>508</v>
      </c>
      <c r="G369" s="209" t="s">
        <v>184</v>
      </c>
      <c r="H369" s="210">
        <v>1.008</v>
      </c>
      <c r="I369" s="211"/>
      <c r="J369" s="212">
        <f>ROUND(I369*H369,2)</f>
        <v>0</v>
      </c>
      <c r="K369" s="208" t="s">
        <v>185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0.0059959999999999996</v>
      </c>
      <c r="R369" s="215">
        <f>Q369*H369</f>
        <v>0.0060439679999999994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206</v>
      </c>
      <c r="AT369" s="217" t="s">
        <v>181</v>
      </c>
      <c r="AU369" s="217" t="s">
        <v>82</v>
      </c>
      <c r="AY369" s="19" t="s">
        <v>178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206</v>
      </c>
      <c r="BM369" s="217" t="s">
        <v>509</v>
      </c>
    </row>
    <row r="370" s="2" customFormat="1">
      <c r="A370" s="40"/>
      <c r="B370" s="41"/>
      <c r="C370" s="42"/>
      <c r="D370" s="219" t="s">
        <v>187</v>
      </c>
      <c r="E370" s="42"/>
      <c r="F370" s="220" t="s">
        <v>510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187</v>
      </c>
      <c r="AU370" s="19" t="s">
        <v>82</v>
      </c>
    </row>
    <row r="371" s="13" customFormat="1">
      <c r="A371" s="13"/>
      <c r="B371" s="224"/>
      <c r="C371" s="225"/>
      <c r="D371" s="226" t="s">
        <v>189</v>
      </c>
      <c r="E371" s="227" t="s">
        <v>19</v>
      </c>
      <c r="F371" s="228" t="s">
        <v>486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189</v>
      </c>
      <c r="AU371" s="234" t="s">
        <v>82</v>
      </c>
      <c r="AV371" s="13" t="s">
        <v>80</v>
      </c>
      <c r="AW371" s="13" t="s">
        <v>33</v>
      </c>
      <c r="AX371" s="13" t="s">
        <v>72</v>
      </c>
      <c r="AY371" s="234" t="s">
        <v>178</v>
      </c>
    </row>
    <row r="372" s="14" customFormat="1">
      <c r="A372" s="14"/>
      <c r="B372" s="235"/>
      <c r="C372" s="236"/>
      <c r="D372" s="226" t="s">
        <v>189</v>
      </c>
      <c r="E372" s="237" t="s">
        <v>19</v>
      </c>
      <c r="F372" s="238" t="s">
        <v>336</v>
      </c>
      <c r="G372" s="236"/>
      <c r="H372" s="239">
        <v>1.008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189</v>
      </c>
      <c r="AU372" s="245" t="s">
        <v>82</v>
      </c>
      <c r="AV372" s="14" t="s">
        <v>82</v>
      </c>
      <c r="AW372" s="14" t="s">
        <v>33</v>
      </c>
      <c r="AX372" s="14" t="s">
        <v>72</v>
      </c>
      <c r="AY372" s="245" t="s">
        <v>178</v>
      </c>
    </row>
    <row r="373" s="15" customFormat="1">
      <c r="A373" s="15"/>
      <c r="B373" s="246"/>
      <c r="C373" s="247"/>
      <c r="D373" s="226" t="s">
        <v>189</v>
      </c>
      <c r="E373" s="248" t="s">
        <v>19</v>
      </c>
      <c r="F373" s="249" t="s">
        <v>193</v>
      </c>
      <c r="G373" s="247"/>
      <c r="H373" s="250">
        <v>1.008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189</v>
      </c>
      <c r="AU373" s="256" t="s">
        <v>82</v>
      </c>
      <c r="AV373" s="15" t="s">
        <v>186</v>
      </c>
      <c r="AW373" s="15" t="s">
        <v>33</v>
      </c>
      <c r="AX373" s="15" t="s">
        <v>80</v>
      </c>
      <c r="AY373" s="256" t="s">
        <v>178</v>
      </c>
    </row>
    <row r="374" s="2" customFormat="1" ht="16.5" customHeight="1">
      <c r="A374" s="40"/>
      <c r="B374" s="41"/>
      <c r="C374" s="257" t="s">
        <v>377</v>
      </c>
      <c r="D374" s="257" t="s">
        <v>360</v>
      </c>
      <c r="E374" s="258" t="s">
        <v>511</v>
      </c>
      <c r="F374" s="259" t="s">
        <v>512</v>
      </c>
      <c r="G374" s="260" t="s">
        <v>184</v>
      </c>
      <c r="H374" s="261">
        <v>1.159</v>
      </c>
      <c r="I374" s="262"/>
      <c r="J374" s="263">
        <f>ROUND(I374*H374,2)</f>
        <v>0</v>
      </c>
      <c r="K374" s="259" t="s">
        <v>185</v>
      </c>
      <c r="L374" s="264"/>
      <c r="M374" s="265" t="s">
        <v>19</v>
      </c>
      <c r="N374" s="266" t="s">
        <v>43</v>
      </c>
      <c r="O374" s="86"/>
      <c r="P374" s="215">
        <f>O374*H374</f>
        <v>0</v>
      </c>
      <c r="Q374" s="215">
        <v>0.018409999999999999</v>
      </c>
      <c r="R374" s="215">
        <f>Q374*H374</f>
        <v>0.021337189999999999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302</v>
      </c>
      <c r="AT374" s="217" t="s">
        <v>360</v>
      </c>
      <c r="AU374" s="217" t="s">
        <v>82</v>
      </c>
      <c r="AY374" s="19" t="s">
        <v>178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80</v>
      </c>
      <c r="BK374" s="218">
        <f>ROUND(I374*H374,2)</f>
        <v>0</v>
      </c>
      <c r="BL374" s="19" t="s">
        <v>206</v>
      </c>
      <c r="BM374" s="217" t="s">
        <v>513</v>
      </c>
    </row>
    <row r="375" s="13" customFormat="1">
      <c r="A375" s="13"/>
      <c r="B375" s="224"/>
      <c r="C375" s="225"/>
      <c r="D375" s="226" t="s">
        <v>189</v>
      </c>
      <c r="E375" s="227" t="s">
        <v>19</v>
      </c>
      <c r="F375" s="228" t="s">
        <v>486</v>
      </c>
      <c r="G375" s="225"/>
      <c r="H375" s="227" t="s">
        <v>19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189</v>
      </c>
      <c r="AU375" s="234" t="s">
        <v>82</v>
      </c>
      <c r="AV375" s="13" t="s">
        <v>80</v>
      </c>
      <c r="AW375" s="13" t="s">
        <v>33</v>
      </c>
      <c r="AX375" s="13" t="s">
        <v>72</v>
      </c>
      <c r="AY375" s="234" t="s">
        <v>178</v>
      </c>
    </row>
    <row r="376" s="14" customFormat="1">
      <c r="A376" s="14"/>
      <c r="B376" s="235"/>
      <c r="C376" s="236"/>
      <c r="D376" s="226" t="s">
        <v>189</v>
      </c>
      <c r="E376" s="237" t="s">
        <v>19</v>
      </c>
      <c r="F376" s="238" t="s">
        <v>336</v>
      </c>
      <c r="G376" s="236"/>
      <c r="H376" s="239">
        <v>1.008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189</v>
      </c>
      <c r="AU376" s="245" t="s">
        <v>82</v>
      </c>
      <c r="AV376" s="14" t="s">
        <v>82</v>
      </c>
      <c r="AW376" s="14" t="s">
        <v>33</v>
      </c>
      <c r="AX376" s="14" t="s">
        <v>72</v>
      </c>
      <c r="AY376" s="245" t="s">
        <v>178</v>
      </c>
    </row>
    <row r="377" s="15" customFormat="1">
      <c r="A377" s="15"/>
      <c r="B377" s="246"/>
      <c r="C377" s="247"/>
      <c r="D377" s="226" t="s">
        <v>189</v>
      </c>
      <c r="E377" s="248" t="s">
        <v>19</v>
      </c>
      <c r="F377" s="249" t="s">
        <v>193</v>
      </c>
      <c r="G377" s="247"/>
      <c r="H377" s="250">
        <v>1.008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189</v>
      </c>
      <c r="AU377" s="256" t="s">
        <v>82</v>
      </c>
      <c r="AV377" s="15" t="s">
        <v>186</v>
      </c>
      <c r="AW377" s="15" t="s">
        <v>33</v>
      </c>
      <c r="AX377" s="15" t="s">
        <v>72</v>
      </c>
      <c r="AY377" s="256" t="s">
        <v>178</v>
      </c>
    </row>
    <row r="378" s="14" customFormat="1">
      <c r="A378" s="14"/>
      <c r="B378" s="235"/>
      <c r="C378" s="236"/>
      <c r="D378" s="226" t="s">
        <v>189</v>
      </c>
      <c r="E378" s="237" t="s">
        <v>19</v>
      </c>
      <c r="F378" s="238" t="s">
        <v>514</v>
      </c>
      <c r="G378" s="236"/>
      <c r="H378" s="239">
        <v>1.159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189</v>
      </c>
      <c r="AU378" s="245" t="s">
        <v>82</v>
      </c>
      <c r="AV378" s="14" t="s">
        <v>82</v>
      </c>
      <c r="AW378" s="14" t="s">
        <v>33</v>
      </c>
      <c r="AX378" s="14" t="s">
        <v>72</v>
      </c>
      <c r="AY378" s="245" t="s">
        <v>178</v>
      </c>
    </row>
    <row r="379" s="15" customFormat="1">
      <c r="A379" s="15"/>
      <c r="B379" s="246"/>
      <c r="C379" s="247"/>
      <c r="D379" s="226" t="s">
        <v>189</v>
      </c>
      <c r="E379" s="248" t="s">
        <v>19</v>
      </c>
      <c r="F379" s="249" t="s">
        <v>193</v>
      </c>
      <c r="G379" s="247"/>
      <c r="H379" s="250">
        <v>1.159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189</v>
      </c>
      <c r="AU379" s="256" t="s">
        <v>82</v>
      </c>
      <c r="AV379" s="15" t="s">
        <v>186</v>
      </c>
      <c r="AW379" s="15" t="s">
        <v>33</v>
      </c>
      <c r="AX379" s="15" t="s">
        <v>80</v>
      </c>
      <c r="AY379" s="256" t="s">
        <v>178</v>
      </c>
    </row>
    <row r="380" s="2" customFormat="1" ht="24.15" customHeight="1">
      <c r="A380" s="40"/>
      <c r="B380" s="41"/>
      <c r="C380" s="206" t="s">
        <v>515</v>
      </c>
      <c r="D380" s="206" t="s">
        <v>181</v>
      </c>
      <c r="E380" s="207" t="s">
        <v>516</v>
      </c>
      <c r="F380" s="208" t="s">
        <v>517</v>
      </c>
      <c r="G380" s="209" t="s">
        <v>184</v>
      </c>
      <c r="H380" s="210">
        <v>1.008</v>
      </c>
      <c r="I380" s="211"/>
      <c r="J380" s="212">
        <f>ROUND(I380*H380,2)</f>
        <v>0</v>
      </c>
      <c r="K380" s="208" t="s">
        <v>185</v>
      </c>
      <c r="L380" s="46"/>
      <c r="M380" s="213" t="s">
        <v>19</v>
      </c>
      <c r="N380" s="214" t="s">
        <v>43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206</v>
      </c>
      <c r="AT380" s="217" t="s">
        <v>181</v>
      </c>
      <c r="AU380" s="217" t="s">
        <v>82</v>
      </c>
      <c r="AY380" s="19" t="s">
        <v>178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206</v>
      </c>
      <c r="BM380" s="217" t="s">
        <v>518</v>
      </c>
    </row>
    <row r="381" s="2" customFormat="1">
      <c r="A381" s="40"/>
      <c r="B381" s="41"/>
      <c r="C381" s="42"/>
      <c r="D381" s="219" t="s">
        <v>187</v>
      </c>
      <c r="E381" s="42"/>
      <c r="F381" s="220" t="s">
        <v>519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187</v>
      </c>
      <c r="AU381" s="19" t="s">
        <v>82</v>
      </c>
    </row>
    <row r="382" s="13" customFormat="1">
      <c r="A382" s="13"/>
      <c r="B382" s="224"/>
      <c r="C382" s="225"/>
      <c r="D382" s="226" t="s">
        <v>189</v>
      </c>
      <c r="E382" s="227" t="s">
        <v>19</v>
      </c>
      <c r="F382" s="228" t="s">
        <v>486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189</v>
      </c>
      <c r="AU382" s="234" t="s">
        <v>82</v>
      </c>
      <c r="AV382" s="13" t="s">
        <v>80</v>
      </c>
      <c r="AW382" s="13" t="s">
        <v>33</v>
      </c>
      <c r="AX382" s="13" t="s">
        <v>72</v>
      </c>
      <c r="AY382" s="234" t="s">
        <v>178</v>
      </c>
    </row>
    <row r="383" s="14" customFormat="1">
      <c r="A383" s="14"/>
      <c r="B383" s="235"/>
      <c r="C383" s="236"/>
      <c r="D383" s="226" t="s">
        <v>189</v>
      </c>
      <c r="E383" s="237" t="s">
        <v>19</v>
      </c>
      <c r="F383" s="238" t="s">
        <v>336</v>
      </c>
      <c r="G383" s="236"/>
      <c r="H383" s="239">
        <v>1.008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189</v>
      </c>
      <c r="AU383" s="245" t="s">
        <v>82</v>
      </c>
      <c r="AV383" s="14" t="s">
        <v>82</v>
      </c>
      <c r="AW383" s="14" t="s">
        <v>33</v>
      </c>
      <c r="AX383" s="14" t="s">
        <v>72</v>
      </c>
      <c r="AY383" s="245" t="s">
        <v>178</v>
      </c>
    </row>
    <row r="384" s="15" customFormat="1">
      <c r="A384" s="15"/>
      <c r="B384" s="246"/>
      <c r="C384" s="247"/>
      <c r="D384" s="226" t="s">
        <v>189</v>
      </c>
      <c r="E384" s="248" t="s">
        <v>19</v>
      </c>
      <c r="F384" s="249" t="s">
        <v>193</v>
      </c>
      <c r="G384" s="247"/>
      <c r="H384" s="250">
        <v>1.008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189</v>
      </c>
      <c r="AU384" s="256" t="s">
        <v>82</v>
      </c>
      <c r="AV384" s="15" t="s">
        <v>186</v>
      </c>
      <c r="AW384" s="15" t="s">
        <v>33</v>
      </c>
      <c r="AX384" s="15" t="s">
        <v>80</v>
      </c>
      <c r="AY384" s="256" t="s">
        <v>178</v>
      </c>
    </row>
    <row r="385" s="2" customFormat="1" ht="16.5" customHeight="1">
      <c r="A385" s="40"/>
      <c r="B385" s="41"/>
      <c r="C385" s="206" t="s">
        <v>382</v>
      </c>
      <c r="D385" s="206" t="s">
        <v>181</v>
      </c>
      <c r="E385" s="207" t="s">
        <v>520</v>
      </c>
      <c r="F385" s="208" t="s">
        <v>521</v>
      </c>
      <c r="G385" s="209" t="s">
        <v>223</v>
      </c>
      <c r="H385" s="210">
        <v>1.6799999999999999</v>
      </c>
      <c r="I385" s="211"/>
      <c r="J385" s="212">
        <f>ROUND(I385*H385,2)</f>
        <v>0</v>
      </c>
      <c r="K385" s="208" t="s">
        <v>185</v>
      </c>
      <c r="L385" s="46"/>
      <c r="M385" s="213" t="s">
        <v>19</v>
      </c>
      <c r="N385" s="214" t="s">
        <v>43</v>
      </c>
      <c r="O385" s="86"/>
      <c r="P385" s="215">
        <f>O385*H385</f>
        <v>0</v>
      </c>
      <c r="Q385" s="215">
        <v>0.00018000000000000001</v>
      </c>
      <c r="R385" s="215">
        <f>Q385*H385</f>
        <v>0.00030240000000000003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206</v>
      </c>
      <c r="AT385" s="217" t="s">
        <v>181</v>
      </c>
      <c r="AU385" s="217" t="s">
        <v>82</v>
      </c>
      <c r="AY385" s="19" t="s">
        <v>178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80</v>
      </c>
      <c r="BK385" s="218">
        <f>ROUND(I385*H385,2)</f>
        <v>0</v>
      </c>
      <c r="BL385" s="19" t="s">
        <v>206</v>
      </c>
      <c r="BM385" s="217" t="s">
        <v>522</v>
      </c>
    </row>
    <row r="386" s="2" customFormat="1">
      <c r="A386" s="40"/>
      <c r="B386" s="41"/>
      <c r="C386" s="42"/>
      <c r="D386" s="219" t="s">
        <v>187</v>
      </c>
      <c r="E386" s="42"/>
      <c r="F386" s="220" t="s">
        <v>523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187</v>
      </c>
      <c r="AU386" s="19" t="s">
        <v>82</v>
      </c>
    </row>
    <row r="387" s="13" customFormat="1">
      <c r="A387" s="13"/>
      <c r="B387" s="224"/>
      <c r="C387" s="225"/>
      <c r="D387" s="226" t="s">
        <v>189</v>
      </c>
      <c r="E387" s="227" t="s">
        <v>19</v>
      </c>
      <c r="F387" s="228" t="s">
        <v>486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189</v>
      </c>
      <c r="AU387" s="234" t="s">
        <v>82</v>
      </c>
      <c r="AV387" s="13" t="s">
        <v>80</v>
      </c>
      <c r="AW387" s="13" t="s">
        <v>33</v>
      </c>
      <c r="AX387" s="13" t="s">
        <v>72</v>
      </c>
      <c r="AY387" s="234" t="s">
        <v>178</v>
      </c>
    </row>
    <row r="388" s="14" customFormat="1">
      <c r="A388" s="14"/>
      <c r="B388" s="235"/>
      <c r="C388" s="236"/>
      <c r="D388" s="226" t="s">
        <v>189</v>
      </c>
      <c r="E388" s="237" t="s">
        <v>19</v>
      </c>
      <c r="F388" s="238" t="s">
        <v>524</v>
      </c>
      <c r="G388" s="236"/>
      <c r="H388" s="239">
        <v>1.6799999999999999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189</v>
      </c>
      <c r="AU388" s="245" t="s">
        <v>82</v>
      </c>
      <c r="AV388" s="14" t="s">
        <v>82</v>
      </c>
      <c r="AW388" s="14" t="s">
        <v>33</v>
      </c>
      <c r="AX388" s="14" t="s">
        <v>72</v>
      </c>
      <c r="AY388" s="245" t="s">
        <v>178</v>
      </c>
    </row>
    <row r="389" s="15" customFormat="1">
      <c r="A389" s="15"/>
      <c r="B389" s="246"/>
      <c r="C389" s="247"/>
      <c r="D389" s="226" t="s">
        <v>189</v>
      </c>
      <c r="E389" s="248" t="s">
        <v>19</v>
      </c>
      <c r="F389" s="249" t="s">
        <v>193</v>
      </c>
      <c r="G389" s="247"/>
      <c r="H389" s="250">
        <v>1.6799999999999999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189</v>
      </c>
      <c r="AU389" s="256" t="s">
        <v>82</v>
      </c>
      <c r="AV389" s="15" t="s">
        <v>186</v>
      </c>
      <c r="AW389" s="15" t="s">
        <v>33</v>
      </c>
      <c r="AX389" s="15" t="s">
        <v>80</v>
      </c>
      <c r="AY389" s="256" t="s">
        <v>178</v>
      </c>
    </row>
    <row r="390" s="2" customFormat="1" ht="16.5" customHeight="1">
      <c r="A390" s="40"/>
      <c r="B390" s="41"/>
      <c r="C390" s="257" t="s">
        <v>525</v>
      </c>
      <c r="D390" s="257" t="s">
        <v>360</v>
      </c>
      <c r="E390" s="258" t="s">
        <v>526</v>
      </c>
      <c r="F390" s="259" t="s">
        <v>527</v>
      </c>
      <c r="G390" s="260" t="s">
        <v>223</v>
      </c>
      <c r="H390" s="261">
        <v>1.6799999999999999</v>
      </c>
      <c r="I390" s="262"/>
      <c r="J390" s="263">
        <f>ROUND(I390*H390,2)</f>
        <v>0</v>
      </c>
      <c r="K390" s="259" t="s">
        <v>185</v>
      </c>
      <c r="L390" s="264"/>
      <c r="M390" s="265" t="s">
        <v>19</v>
      </c>
      <c r="N390" s="266" t="s">
        <v>43</v>
      </c>
      <c r="O390" s="86"/>
      <c r="P390" s="215">
        <f>O390*H390</f>
        <v>0</v>
      </c>
      <c r="Q390" s="215">
        <v>0.00012</v>
      </c>
      <c r="R390" s="215">
        <f>Q390*H390</f>
        <v>0.00020159999999999999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302</v>
      </c>
      <c r="AT390" s="217" t="s">
        <v>360</v>
      </c>
      <c r="AU390" s="217" t="s">
        <v>82</v>
      </c>
      <c r="AY390" s="19" t="s">
        <v>178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206</v>
      </c>
      <c r="BM390" s="217" t="s">
        <v>528</v>
      </c>
    </row>
    <row r="391" s="13" customFormat="1">
      <c r="A391" s="13"/>
      <c r="B391" s="224"/>
      <c r="C391" s="225"/>
      <c r="D391" s="226" t="s">
        <v>189</v>
      </c>
      <c r="E391" s="227" t="s">
        <v>19</v>
      </c>
      <c r="F391" s="228" t="s">
        <v>486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189</v>
      </c>
      <c r="AU391" s="234" t="s">
        <v>82</v>
      </c>
      <c r="AV391" s="13" t="s">
        <v>80</v>
      </c>
      <c r="AW391" s="13" t="s">
        <v>33</v>
      </c>
      <c r="AX391" s="13" t="s">
        <v>72</v>
      </c>
      <c r="AY391" s="234" t="s">
        <v>178</v>
      </c>
    </row>
    <row r="392" s="14" customFormat="1">
      <c r="A392" s="14"/>
      <c r="B392" s="235"/>
      <c r="C392" s="236"/>
      <c r="D392" s="226" t="s">
        <v>189</v>
      </c>
      <c r="E392" s="237" t="s">
        <v>19</v>
      </c>
      <c r="F392" s="238" t="s">
        <v>524</v>
      </c>
      <c r="G392" s="236"/>
      <c r="H392" s="239">
        <v>1.6799999999999999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189</v>
      </c>
      <c r="AU392" s="245" t="s">
        <v>82</v>
      </c>
      <c r="AV392" s="14" t="s">
        <v>82</v>
      </c>
      <c r="AW392" s="14" t="s">
        <v>33</v>
      </c>
      <c r="AX392" s="14" t="s">
        <v>72</v>
      </c>
      <c r="AY392" s="245" t="s">
        <v>178</v>
      </c>
    </row>
    <row r="393" s="15" customFormat="1">
      <c r="A393" s="15"/>
      <c r="B393" s="246"/>
      <c r="C393" s="247"/>
      <c r="D393" s="226" t="s">
        <v>189</v>
      </c>
      <c r="E393" s="248" t="s">
        <v>19</v>
      </c>
      <c r="F393" s="249" t="s">
        <v>193</v>
      </c>
      <c r="G393" s="247"/>
      <c r="H393" s="250">
        <v>1.6799999999999999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189</v>
      </c>
      <c r="AU393" s="256" t="s">
        <v>82</v>
      </c>
      <c r="AV393" s="15" t="s">
        <v>186</v>
      </c>
      <c r="AW393" s="15" t="s">
        <v>33</v>
      </c>
      <c r="AX393" s="15" t="s">
        <v>80</v>
      </c>
      <c r="AY393" s="256" t="s">
        <v>178</v>
      </c>
    </row>
    <row r="394" s="2" customFormat="1" ht="16.5" customHeight="1">
      <c r="A394" s="40"/>
      <c r="B394" s="41"/>
      <c r="C394" s="206" t="s">
        <v>388</v>
      </c>
      <c r="D394" s="206" t="s">
        <v>181</v>
      </c>
      <c r="E394" s="207" t="s">
        <v>529</v>
      </c>
      <c r="F394" s="208" t="s">
        <v>530</v>
      </c>
      <c r="G394" s="209" t="s">
        <v>223</v>
      </c>
      <c r="H394" s="210">
        <v>0.59999999999999998</v>
      </c>
      <c r="I394" s="211"/>
      <c r="J394" s="212">
        <f>ROUND(I394*H394,2)</f>
        <v>0</v>
      </c>
      <c r="K394" s="208" t="s">
        <v>185</v>
      </c>
      <c r="L394" s="46"/>
      <c r="M394" s="213" t="s">
        <v>19</v>
      </c>
      <c r="N394" s="214" t="s">
        <v>43</v>
      </c>
      <c r="O394" s="86"/>
      <c r="P394" s="215">
        <f>O394*H394</f>
        <v>0</v>
      </c>
      <c r="Q394" s="215">
        <v>9.0000000000000006E-05</v>
      </c>
      <c r="R394" s="215">
        <f>Q394*H394</f>
        <v>5.4000000000000005E-05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206</v>
      </c>
      <c r="AT394" s="217" t="s">
        <v>181</v>
      </c>
      <c r="AU394" s="217" t="s">
        <v>82</v>
      </c>
      <c r="AY394" s="19" t="s">
        <v>178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80</v>
      </c>
      <c r="BK394" s="218">
        <f>ROUND(I394*H394,2)</f>
        <v>0</v>
      </c>
      <c r="BL394" s="19" t="s">
        <v>206</v>
      </c>
      <c r="BM394" s="217" t="s">
        <v>531</v>
      </c>
    </row>
    <row r="395" s="2" customFormat="1">
      <c r="A395" s="40"/>
      <c r="B395" s="41"/>
      <c r="C395" s="42"/>
      <c r="D395" s="219" t="s">
        <v>187</v>
      </c>
      <c r="E395" s="42"/>
      <c r="F395" s="220" t="s">
        <v>532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187</v>
      </c>
      <c r="AU395" s="19" t="s">
        <v>82</v>
      </c>
    </row>
    <row r="396" s="13" customFormat="1">
      <c r="A396" s="13"/>
      <c r="B396" s="224"/>
      <c r="C396" s="225"/>
      <c r="D396" s="226" t="s">
        <v>189</v>
      </c>
      <c r="E396" s="227" t="s">
        <v>19</v>
      </c>
      <c r="F396" s="228" t="s">
        <v>486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189</v>
      </c>
      <c r="AU396" s="234" t="s">
        <v>82</v>
      </c>
      <c r="AV396" s="13" t="s">
        <v>80</v>
      </c>
      <c r="AW396" s="13" t="s">
        <v>33</v>
      </c>
      <c r="AX396" s="13" t="s">
        <v>72</v>
      </c>
      <c r="AY396" s="234" t="s">
        <v>178</v>
      </c>
    </row>
    <row r="397" s="14" customFormat="1">
      <c r="A397" s="14"/>
      <c r="B397" s="235"/>
      <c r="C397" s="236"/>
      <c r="D397" s="226" t="s">
        <v>189</v>
      </c>
      <c r="E397" s="237" t="s">
        <v>19</v>
      </c>
      <c r="F397" s="238" t="s">
        <v>533</v>
      </c>
      <c r="G397" s="236"/>
      <c r="H397" s="239">
        <v>0.59999999999999998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189</v>
      </c>
      <c r="AU397" s="245" t="s">
        <v>82</v>
      </c>
      <c r="AV397" s="14" t="s">
        <v>82</v>
      </c>
      <c r="AW397" s="14" t="s">
        <v>33</v>
      </c>
      <c r="AX397" s="14" t="s">
        <v>72</v>
      </c>
      <c r="AY397" s="245" t="s">
        <v>178</v>
      </c>
    </row>
    <row r="398" s="15" customFormat="1">
      <c r="A398" s="15"/>
      <c r="B398" s="246"/>
      <c r="C398" s="247"/>
      <c r="D398" s="226" t="s">
        <v>189</v>
      </c>
      <c r="E398" s="248" t="s">
        <v>19</v>
      </c>
      <c r="F398" s="249" t="s">
        <v>193</v>
      </c>
      <c r="G398" s="247"/>
      <c r="H398" s="250">
        <v>0.59999999999999998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189</v>
      </c>
      <c r="AU398" s="256" t="s">
        <v>82</v>
      </c>
      <c r="AV398" s="15" t="s">
        <v>186</v>
      </c>
      <c r="AW398" s="15" t="s">
        <v>33</v>
      </c>
      <c r="AX398" s="15" t="s">
        <v>80</v>
      </c>
      <c r="AY398" s="256" t="s">
        <v>178</v>
      </c>
    </row>
    <row r="399" s="2" customFormat="1" ht="16.5" customHeight="1">
      <c r="A399" s="40"/>
      <c r="B399" s="41"/>
      <c r="C399" s="206" t="s">
        <v>534</v>
      </c>
      <c r="D399" s="206" t="s">
        <v>181</v>
      </c>
      <c r="E399" s="207" t="s">
        <v>535</v>
      </c>
      <c r="F399" s="208" t="s">
        <v>536</v>
      </c>
      <c r="G399" s="209" t="s">
        <v>184</v>
      </c>
      <c r="H399" s="210">
        <v>1.008</v>
      </c>
      <c r="I399" s="211"/>
      <c r="J399" s="212">
        <f>ROUND(I399*H399,2)</f>
        <v>0</v>
      </c>
      <c r="K399" s="208" t="s">
        <v>185</v>
      </c>
      <c r="L399" s="46"/>
      <c r="M399" s="213" t="s">
        <v>19</v>
      </c>
      <c r="N399" s="214" t="s">
        <v>43</v>
      </c>
      <c r="O399" s="86"/>
      <c r="P399" s="215">
        <f>O399*H399</f>
        <v>0</v>
      </c>
      <c r="Q399" s="215">
        <v>4.5000000000000003E-05</v>
      </c>
      <c r="R399" s="215">
        <f>Q399*H399</f>
        <v>4.5360000000000006E-05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206</v>
      </c>
      <c r="AT399" s="217" t="s">
        <v>181</v>
      </c>
      <c r="AU399" s="217" t="s">
        <v>82</v>
      </c>
      <c r="AY399" s="19" t="s">
        <v>178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80</v>
      </c>
      <c r="BK399" s="218">
        <f>ROUND(I399*H399,2)</f>
        <v>0</v>
      </c>
      <c r="BL399" s="19" t="s">
        <v>206</v>
      </c>
      <c r="BM399" s="217" t="s">
        <v>537</v>
      </c>
    </row>
    <row r="400" s="2" customFormat="1">
      <c r="A400" s="40"/>
      <c r="B400" s="41"/>
      <c r="C400" s="42"/>
      <c r="D400" s="219" t="s">
        <v>187</v>
      </c>
      <c r="E400" s="42"/>
      <c r="F400" s="220" t="s">
        <v>538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187</v>
      </c>
      <c r="AU400" s="19" t="s">
        <v>82</v>
      </c>
    </row>
    <row r="401" s="13" customFormat="1">
      <c r="A401" s="13"/>
      <c r="B401" s="224"/>
      <c r="C401" s="225"/>
      <c r="D401" s="226" t="s">
        <v>189</v>
      </c>
      <c r="E401" s="227" t="s">
        <v>19</v>
      </c>
      <c r="F401" s="228" t="s">
        <v>486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189</v>
      </c>
      <c r="AU401" s="234" t="s">
        <v>82</v>
      </c>
      <c r="AV401" s="13" t="s">
        <v>80</v>
      </c>
      <c r="AW401" s="13" t="s">
        <v>33</v>
      </c>
      <c r="AX401" s="13" t="s">
        <v>72</v>
      </c>
      <c r="AY401" s="234" t="s">
        <v>178</v>
      </c>
    </row>
    <row r="402" s="14" customFormat="1">
      <c r="A402" s="14"/>
      <c r="B402" s="235"/>
      <c r="C402" s="236"/>
      <c r="D402" s="226" t="s">
        <v>189</v>
      </c>
      <c r="E402" s="237" t="s">
        <v>19</v>
      </c>
      <c r="F402" s="238" t="s">
        <v>336</v>
      </c>
      <c r="G402" s="236"/>
      <c r="H402" s="239">
        <v>1.008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189</v>
      </c>
      <c r="AU402" s="245" t="s">
        <v>82</v>
      </c>
      <c r="AV402" s="14" t="s">
        <v>82</v>
      </c>
      <c r="AW402" s="14" t="s">
        <v>33</v>
      </c>
      <c r="AX402" s="14" t="s">
        <v>72</v>
      </c>
      <c r="AY402" s="245" t="s">
        <v>178</v>
      </c>
    </row>
    <row r="403" s="15" customFormat="1">
      <c r="A403" s="15"/>
      <c r="B403" s="246"/>
      <c r="C403" s="247"/>
      <c r="D403" s="226" t="s">
        <v>189</v>
      </c>
      <c r="E403" s="248" t="s">
        <v>19</v>
      </c>
      <c r="F403" s="249" t="s">
        <v>193</v>
      </c>
      <c r="G403" s="247"/>
      <c r="H403" s="250">
        <v>1.008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189</v>
      </c>
      <c r="AU403" s="256" t="s">
        <v>82</v>
      </c>
      <c r="AV403" s="15" t="s">
        <v>186</v>
      </c>
      <c r="AW403" s="15" t="s">
        <v>33</v>
      </c>
      <c r="AX403" s="15" t="s">
        <v>80</v>
      </c>
      <c r="AY403" s="256" t="s">
        <v>178</v>
      </c>
    </row>
    <row r="404" s="2" customFormat="1" ht="24.15" customHeight="1">
      <c r="A404" s="40"/>
      <c r="B404" s="41"/>
      <c r="C404" s="206" t="s">
        <v>395</v>
      </c>
      <c r="D404" s="206" t="s">
        <v>181</v>
      </c>
      <c r="E404" s="207" t="s">
        <v>539</v>
      </c>
      <c r="F404" s="208" t="s">
        <v>540</v>
      </c>
      <c r="G404" s="209" t="s">
        <v>251</v>
      </c>
      <c r="H404" s="210">
        <v>0.035999999999999997</v>
      </c>
      <c r="I404" s="211"/>
      <c r="J404" s="212">
        <f>ROUND(I404*H404,2)</f>
        <v>0</v>
      </c>
      <c r="K404" s="208" t="s">
        <v>185</v>
      </c>
      <c r="L404" s="46"/>
      <c r="M404" s="213" t="s">
        <v>19</v>
      </c>
      <c r="N404" s="214" t="s">
        <v>43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206</v>
      </c>
      <c r="AT404" s="217" t="s">
        <v>181</v>
      </c>
      <c r="AU404" s="217" t="s">
        <v>82</v>
      </c>
      <c r="AY404" s="19" t="s">
        <v>178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206</v>
      </c>
      <c r="BM404" s="217" t="s">
        <v>541</v>
      </c>
    </row>
    <row r="405" s="2" customFormat="1">
      <c r="A405" s="40"/>
      <c r="B405" s="41"/>
      <c r="C405" s="42"/>
      <c r="D405" s="219" t="s">
        <v>187</v>
      </c>
      <c r="E405" s="42"/>
      <c r="F405" s="220" t="s">
        <v>542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187</v>
      </c>
      <c r="AU405" s="19" t="s">
        <v>82</v>
      </c>
    </row>
    <row r="406" s="12" customFormat="1" ht="22.8" customHeight="1">
      <c r="A406" s="12"/>
      <c r="B406" s="190"/>
      <c r="C406" s="191"/>
      <c r="D406" s="192" t="s">
        <v>71</v>
      </c>
      <c r="E406" s="204" t="s">
        <v>543</v>
      </c>
      <c r="F406" s="204" t="s">
        <v>544</v>
      </c>
      <c r="G406" s="191"/>
      <c r="H406" s="191"/>
      <c r="I406" s="194"/>
      <c r="J406" s="205">
        <f>BK406</f>
        <v>0</v>
      </c>
      <c r="K406" s="191"/>
      <c r="L406" s="196"/>
      <c r="M406" s="197"/>
      <c r="N406" s="198"/>
      <c r="O406" s="198"/>
      <c r="P406" s="199">
        <f>SUM(P407:P419)</f>
        <v>0</v>
      </c>
      <c r="Q406" s="198"/>
      <c r="R406" s="199">
        <f>SUM(R407:R419)</f>
        <v>0.037259999999999995</v>
      </c>
      <c r="S406" s="198"/>
      <c r="T406" s="200">
        <f>SUM(T407:T419)</f>
        <v>0.0012074999999999998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1" t="s">
        <v>82</v>
      </c>
      <c r="AT406" s="202" t="s">
        <v>71</v>
      </c>
      <c r="AU406" s="202" t="s">
        <v>80</v>
      </c>
      <c r="AY406" s="201" t="s">
        <v>178</v>
      </c>
      <c r="BK406" s="203">
        <f>SUM(BK407:BK419)</f>
        <v>0</v>
      </c>
    </row>
    <row r="407" s="2" customFormat="1" ht="16.5" customHeight="1">
      <c r="A407" s="40"/>
      <c r="B407" s="41"/>
      <c r="C407" s="206" t="s">
        <v>545</v>
      </c>
      <c r="D407" s="206" t="s">
        <v>181</v>
      </c>
      <c r="E407" s="207" t="s">
        <v>546</v>
      </c>
      <c r="F407" s="208" t="s">
        <v>547</v>
      </c>
      <c r="G407" s="209" t="s">
        <v>184</v>
      </c>
      <c r="H407" s="210">
        <v>34.5</v>
      </c>
      <c r="I407" s="211"/>
      <c r="J407" s="212">
        <f>ROUND(I407*H407,2)</f>
        <v>0</v>
      </c>
      <c r="K407" s="208" t="s">
        <v>185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3.4999999999999997E-05</v>
      </c>
      <c r="T407" s="216">
        <f>S407*H407</f>
        <v>0.0012074999999999998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206</v>
      </c>
      <c r="AT407" s="217" t="s">
        <v>181</v>
      </c>
      <c r="AU407" s="217" t="s">
        <v>82</v>
      </c>
      <c r="AY407" s="19" t="s">
        <v>178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80</v>
      </c>
      <c r="BK407" s="218">
        <f>ROUND(I407*H407,2)</f>
        <v>0</v>
      </c>
      <c r="BL407" s="19" t="s">
        <v>206</v>
      </c>
      <c r="BM407" s="217" t="s">
        <v>548</v>
      </c>
    </row>
    <row r="408" s="2" customFormat="1">
      <c r="A408" s="40"/>
      <c r="B408" s="41"/>
      <c r="C408" s="42"/>
      <c r="D408" s="219" t="s">
        <v>187</v>
      </c>
      <c r="E408" s="42"/>
      <c r="F408" s="220" t="s">
        <v>549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187</v>
      </c>
      <c r="AU408" s="19" t="s">
        <v>82</v>
      </c>
    </row>
    <row r="409" s="13" customFormat="1">
      <c r="A409" s="13"/>
      <c r="B409" s="224"/>
      <c r="C409" s="225"/>
      <c r="D409" s="226" t="s">
        <v>189</v>
      </c>
      <c r="E409" s="227" t="s">
        <v>19</v>
      </c>
      <c r="F409" s="228" t="s">
        <v>190</v>
      </c>
      <c r="G409" s="225"/>
      <c r="H409" s="227" t="s">
        <v>19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189</v>
      </c>
      <c r="AU409" s="234" t="s">
        <v>82</v>
      </c>
      <c r="AV409" s="13" t="s">
        <v>80</v>
      </c>
      <c r="AW409" s="13" t="s">
        <v>33</v>
      </c>
      <c r="AX409" s="13" t="s">
        <v>72</v>
      </c>
      <c r="AY409" s="234" t="s">
        <v>178</v>
      </c>
    </row>
    <row r="410" s="13" customFormat="1">
      <c r="A410" s="13"/>
      <c r="B410" s="224"/>
      <c r="C410" s="225"/>
      <c r="D410" s="226" t="s">
        <v>189</v>
      </c>
      <c r="E410" s="227" t="s">
        <v>19</v>
      </c>
      <c r="F410" s="228" t="s">
        <v>550</v>
      </c>
      <c r="G410" s="225"/>
      <c r="H410" s="227" t="s">
        <v>19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189</v>
      </c>
      <c r="AU410" s="234" t="s">
        <v>82</v>
      </c>
      <c r="AV410" s="13" t="s">
        <v>80</v>
      </c>
      <c r="AW410" s="13" t="s">
        <v>33</v>
      </c>
      <c r="AX410" s="13" t="s">
        <v>72</v>
      </c>
      <c r="AY410" s="234" t="s">
        <v>178</v>
      </c>
    </row>
    <row r="411" s="14" customFormat="1">
      <c r="A411" s="14"/>
      <c r="B411" s="235"/>
      <c r="C411" s="236"/>
      <c r="D411" s="226" t="s">
        <v>189</v>
      </c>
      <c r="E411" s="237" t="s">
        <v>19</v>
      </c>
      <c r="F411" s="238" t="s">
        <v>192</v>
      </c>
      <c r="G411" s="236"/>
      <c r="H411" s="239">
        <v>34.5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189</v>
      </c>
      <c r="AU411" s="245" t="s">
        <v>82</v>
      </c>
      <c r="AV411" s="14" t="s">
        <v>82</v>
      </c>
      <c r="AW411" s="14" t="s">
        <v>33</v>
      </c>
      <c r="AX411" s="14" t="s">
        <v>72</v>
      </c>
      <c r="AY411" s="245" t="s">
        <v>178</v>
      </c>
    </row>
    <row r="412" s="15" customFormat="1">
      <c r="A412" s="15"/>
      <c r="B412" s="246"/>
      <c r="C412" s="247"/>
      <c r="D412" s="226" t="s">
        <v>189</v>
      </c>
      <c r="E412" s="248" t="s">
        <v>19</v>
      </c>
      <c r="F412" s="249" t="s">
        <v>193</v>
      </c>
      <c r="G412" s="247"/>
      <c r="H412" s="250">
        <v>34.5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189</v>
      </c>
      <c r="AU412" s="256" t="s">
        <v>82</v>
      </c>
      <c r="AV412" s="15" t="s">
        <v>186</v>
      </c>
      <c r="AW412" s="15" t="s">
        <v>33</v>
      </c>
      <c r="AX412" s="15" t="s">
        <v>80</v>
      </c>
      <c r="AY412" s="256" t="s">
        <v>178</v>
      </c>
    </row>
    <row r="413" s="2" customFormat="1" ht="16.5" customHeight="1">
      <c r="A413" s="40"/>
      <c r="B413" s="41"/>
      <c r="C413" s="257" t="s">
        <v>401</v>
      </c>
      <c r="D413" s="257" t="s">
        <v>360</v>
      </c>
      <c r="E413" s="258" t="s">
        <v>551</v>
      </c>
      <c r="F413" s="259" t="s">
        <v>552</v>
      </c>
      <c r="G413" s="260" t="s">
        <v>184</v>
      </c>
      <c r="H413" s="261">
        <v>41.399999999999999</v>
      </c>
      <c r="I413" s="262"/>
      <c r="J413" s="263">
        <f>ROUND(I413*H413,2)</f>
        <v>0</v>
      </c>
      <c r="K413" s="259" t="s">
        <v>185</v>
      </c>
      <c r="L413" s="264"/>
      <c r="M413" s="265" t="s">
        <v>19</v>
      </c>
      <c r="N413" s="266" t="s">
        <v>43</v>
      </c>
      <c r="O413" s="86"/>
      <c r="P413" s="215">
        <f>O413*H413</f>
        <v>0</v>
      </c>
      <c r="Q413" s="215">
        <v>0.00089999999999999998</v>
      </c>
      <c r="R413" s="215">
        <f>Q413*H413</f>
        <v>0.037259999999999995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302</v>
      </c>
      <c r="AT413" s="217" t="s">
        <v>360</v>
      </c>
      <c r="AU413" s="217" t="s">
        <v>82</v>
      </c>
      <c r="AY413" s="19" t="s">
        <v>178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206</v>
      </c>
      <c r="BM413" s="217" t="s">
        <v>553</v>
      </c>
    </row>
    <row r="414" s="13" customFormat="1">
      <c r="A414" s="13"/>
      <c r="B414" s="224"/>
      <c r="C414" s="225"/>
      <c r="D414" s="226" t="s">
        <v>189</v>
      </c>
      <c r="E414" s="227" t="s">
        <v>19</v>
      </c>
      <c r="F414" s="228" t="s">
        <v>190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189</v>
      </c>
      <c r="AU414" s="234" t="s">
        <v>82</v>
      </c>
      <c r="AV414" s="13" t="s">
        <v>80</v>
      </c>
      <c r="AW414" s="13" t="s">
        <v>33</v>
      </c>
      <c r="AX414" s="13" t="s">
        <v>72</v>
      </c>
      <c r="AY414" s="234" t="s">
        <v>178</v>
      </c>
    </row>
    <row r="415" s="13" customFormat="1">
      <c r="A415" s="13"/>
      <c r="B415" s="224"/>
      <c r="C415" s="225"/>
      <c r="D415" s="226" t="s">
        <v>189</v>
      </c>
      <c r="E415" s="227" t="s">
        <v>19</v>
      </c>
      <c r="F415" s="228" t="s">
        <v>550</v>
      </c>
      <c r="G415" s="225"/>
      <c r="H415" s="227" t="s">
        <v>19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189</v>
      </c>
      <c r="AU415" s="234" t="s">
        <v>82</v>
      </c>
      <c r="AV415" s="13" t="s">
        <v>80</v>
      </c>
      <c r="AW415" s="13" t="s">
        <v>33</v>
      </c>
      <c r="AX415" s="13" t="s">
        <v>72</v>
      </c>
      <c r="AY415" s="234" t="s">
        <v>178</v>
      </c>
    </row>
    <row r="416" s="14" customFormat="1">
      <c r="A416" s="14"/>
      <c r="B416" s="235"/>
      <c r="C416" s="236"/>
      <c r="D416" s="226" t="s">
        <v>189</v>
      </c>
      <c r="E416" s="237" t="s">
        <v>19</v>
      </c>
      <c r="F416" s="238" t="s">
        <v>192</v>
      </c>
      <c r="G416" s="236"/>
      <c r="H416" s="239">
        <v>34.5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189</v>
      </c>
      <c r="AU416" s="245" t="s">
        <v>82</v>
      </c>
      <c r="AV416" s="14" t="s">
        <v>82</v>
      </c>
      <c r="AW416" s="14" t="s">
        <v>33</v>
      </c>
      <c r="AX416" s="14" t="s">
        <v>72</v>
      </c>
      <c r="AY416" s="245" t="s">
        <v>178</v>
      </c>
    </row>
    <row r="417" s="15" customFormat="1">
      <c r="A417" s="15"/>
      <c r="B417" s="246"/>
      <c r="C417" s="247"/>
      <c r="D417" s="226" t="s">
        <v>189</v>
      </c>
      <c r="E417" s="248" t="s">
        <v>19</v>
      </c>
      <c r="F417" s="249" t="s">
        <v>193</v>
      </c>
      <c r="G417" s="247"/>
      <c r="H417" s="250">
        <v>34.5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189</v>
      </c>
      <c r="AU417" s="256" t="s">
        <v>82</v>
      </c>
      <c r="AV417" s="15" t="s">
        <v>186</v>
      </c>
      <c r="AW417" s="15" t="s">
        <v>33</v>
      </c>
      <c r="AX417" s="15" t="s">
        <v>72</v>
      </c>
      <c r="AY417" s="256" t="s">
        <v>178</v>
      </c>
    </row>
    <row r="418" s="14" customFormat="1">
      <c r="A418" s="14"/>
      <c r="B418" s="235"/>
      <c r="C418" s="236"/>
      <c r="D418" s="226" t="s">
        <v>189</v>
      </c>
      <c r="E418" s="237" t="s">
        <v>19</v>
      </c>
      <c r="F418" s="238" t="s">
        <v>194</v>
      </c>
      <c r="G418" s="236"/>
      <c r="H418" s="239">
        <v>41.399999999999999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189</v>
      </c>
      <c r="AU418" s="245" t="s">
        <v>82</v>
      </c>
      <c r="AV418" s="14" t="s">
        <v>82</v>
      </c>
      <c r="AW418" s="14" t="s">
        <v>33</v>
      </c>
      <c r="AX418" s="14" t="s">
        <v>72</v>
      </c>
      <c r="AY418" s="245" t="s">
        <v>178</v>
      </c>
    </row>
    <row r="419" s="15" customFormat="1">
      <c r="A419" s="15"/>
      <c r="B419" s="246"/>
      <c r="C419" s="247"/>
      <c r="D419" s="226" t="s">
        <v>189</v>
      </c>
      <c r="E419" s="248" t="s">
        <v>19</v>
      </c>
      <c r="F419" s="249" t="s">
        <v>193</v>
      </c>
      <c r="G419" s="247"/>
      <c r="H419" s="250">
        <v>41.399999999999999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189</v>
      </c>
      <c r="AU419" s="256" t="s">
        <v>82</v>
      </c>
      <c r="AV419" s="15" t="s">
        <v>186</v>
      </c>
      <c r="AW419" s="15" t="s">
        <v>33</v>
      </c>
      <c r="AX419" s="15" t="s">
        <v>80</v>
      </c>
      <c r="AY419" s="256" t="s">
        <v>178</v>
      </c>
    </row>
    <row r="420" s="12" customFormat="1" ht="22.8" customHeight="1">
      <c r="A420" s="12"/>
      <c r="B420" s="190"/>
      <c r="C420" s="191"/>
      <c r="D420" s="192" t="s">
        <v>71</v>
      </c>
      <c r="E420" s="204" t="s">
        <v>554</v>
      </c>
      <c r="F420" s="204" t="s">
        <v>555</v>
      </c>
      <c r="G420" s="191"/>
      <c r="H420" s="191"/>
      <c r="I420" s="194"/>
      <c r="J420" s="205">
        <f>BK420</f>
        <v>0</v>
      </c>
      <c r="K420" s="191"/>
      <c r="L420" s="196"/>
      <c r="M420" s="197"/>
      <c r="N420" s="198"/>
      <c r="O420" s="198"/>
      <c r="P420" s="199">
        <f>SUM(P421:P446)</f>
        <v>0</v>
      </c>
      <c r="Q420" s="198"/>
      <c r="R420" s="199">
        <f>SUM(R421:R446)</f>
        <v>0.026367819000000001</v>
      </c>
      <c r="S420" s="198"/>
      <c r="T420" s="200">
        <f>SUM(T421:T446)</f>
        <v>0.00060840000000000004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1" t="s">
        <v>82</v>
      </c>
      <c r="AT420" s="202" t="s">
        <v>71</v>
      </c>
      <c r="AU420" s="202" t="s">
        <v>80</v>
      </c>
      <c r="AY420" s="201" t="s">
        <v>178</v>
      </c>
      <c r="BK420" s="203">
        <f>SUM(BK421:BK446)</f>
        <v>0</v>
      </c>
    </row>
    <row r="421" s="2" customFormat="1" ht="24.15" customHeight="1">
      <c r="A421" s="40"/>
      <c r="B421" s="41"/>
      <c r="C421" s="206" t="s">
        <v>556</v>
      </c>
      <c r="D421" s="206" t="s">
        <v>181</v>
      </c>
      <c r="E421" s="207" t="s">
        <v>557</v>
      </c>
      <c r="F421" s="208" t="s">
        <v>558</v>
      </c>
      <c r="G421" s="209" t="s">
        <v>184</v>
      </c>
      <c r="H421" s="210">
        <v>20.280000000000001</v>
      </c>
      <c r="I421" s="211"/>
      <c r="J421" s="212">
        <f>ROUND(I421*H421,2)</f>
        <v>0</v>
      </c>
      <c r="K421" s="208" t="s">
        <v>185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3.0000000000000001E-05</v>
      </c>
      <c r="T421" s="216">
        <f>S421*H421</f>
        <v>0.00060840000000000004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206</v>
      </c>
      <c r="AT421" s="217" t="s">
        <v>181</v>
      </c>
      <c r="AU421" s="217" t="s">
        <v>82</v>
      </c>
      <c r="AY421" s="19" t="s">
        <v>178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206</v>
      </c>
      <c r="BM421" s="217" t="s">
        <v>559</v>
      </c>
    </row>
    <row r="422" s="2" customFormat="1">
      <c r="A422" s="40"/>
      <c r="B422" s="41"/>
      <c r="C422" s="42"/>
      <c r="D422" s="219" t="s">
        <v>187</v>
      </c>
      <c r="E422" s="42"/>
      <c r="F422" s="220" t="s">
        <v>560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187</v>
      </c>
      <c r="AU422" s="19" t="s">
        <v>82</v>
      </c>
    </row>
    <row r="423" s="14" customFormat="1">
      <c r="A423" s="14"/>
      <c r="B423" s="235"/>
      <c r="C423" s="236"/>
      <c r="D423" s="226" t="s">
        <v>189</v>
      </c>
      <c r="E423" s="237" t="s">
        <v>19</v>
      </c>
      <c r="F423" s="238" t="s">
        <v>561</v>
      </c>
      <c r="G423" s="236"/>
      <c r="H423" s="239">
        <v>8.1099999999999994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189</v>
      </c>
      <c r="AU423" s="245" t="s">
        <v>82</v>
      </c>
      <c r="AV423" s="14" t="s">
        <v>82</v>
      </c>
      <c r="AW423" s="14" t="s">
        <v>33</v>
      </c>
      <c r="AX423" s="14" t="s">
        <v>72</v>
      </c>
      <c r="AY423" s="245" t="s">
        <v>178</v>
      </c>
    </row>
    <row r="424" s="14" customFormat="1">
      <c r="A424" s="14"/>
      <c r="B424" s="235"/>
      <c r="C424" s="236"/>
      <c r="D424" s="226" t="s">
        <v>189</v>
      </c>
      <c r="E424" s="237" t="s">
        <v>19</v>
      </c>
      <c r="F424" s="238" t="s">
        <v>562</v>
      </c>
      <c r="G424" s="236"/>
      <c r="H424" s="239">
        <v>12.17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189</v>
      </c>
      <c r="AU424" s="245" t="s">
        <v>82</v>
      </c>
      <c r="AV424" s="14" t="s">
        <v>82</v>
      </c>
      <c r="AW424" s="14" t="s">
        <v>33</v>
      </c>
      <c r="AX424" s="14" t="s">
        <v>72</v>
      </c>
      <c r="AY424" s="245" t="s">
        <v>178</v>
      </c>
    </row>
    <row r="425" s="15" customFormat="1">
      <c r="A425" s="15"/>
      <c r="B425" s="246"/>
      <c r="C425" s="247"/>
      <c r="D425" s="226" t="s">
        <v>189</v>
      </c>
      <c r="E425" s="248" t="s">
        <v>19</v>
      </c>
      <c r="F425" s="249" t="s">
        <v>193</v>
      </c>
      <c r="G425" s="247"/>
      <c r="H425" s="250">
        <v>20.280000000000001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189</v>
      </c>
      <c r="AU425" s="256" t="s">
        <v>82</v>
      </c>
      <c r="AV425" s="15" t="s">
        <v>186</v>
      </c>
      <c r="AW425" s="15" t="s">
        <v>33</v>
      </c>
      <c r="AX425" s="15" t="s">
        <v>80</v>
      </c>
      <c r="AY425" s="256" t="s">
        <v>178</v>
      </c>
    </row>
    <row r="426" s="2" customFormat="1" ht="16.5" customHeight="1">
      <c r="A426" s="40"/>
      <c r="B426" s="41"/>
      <c r="C426" s="257" t="s">
        <v>406</v>
      </c>
      <c r="D426" s="257" t="s">
        <v>360</v>
      </c>
      <c r="E426" s="258" t="s">
        <v>563</v>
      </c>
      <c r="F426" s="259" t="s">
        <v>564</v>
      </c>
      <c r="G426" s="260" t="s">
        <v>184</v>
      </c>
      <c r="H426" s="261">
        <v>21.294</v>
      </c>
      <c r="I426" s="262"/>
      <c r="J426" s="263">
        <f>ROUND(I426*H426,2)</f>
        <v>0</v>
      </c>
      <c r="K426" s="259" t="s">
        <v>185</v>
      </c>
      <c r="L426" s="264"/>
      <c r="M426" s="265" t="s">
        <v>19</v>
      </c>
      <c r="N426" s="266" t="s">
        <v>43</v>
      </c>
      <c r="O426" s="86"/>
      <c r="P426" s="215">
        <f>O426*H426</f>
        <v>0</v>
      </c>
      <c r="Q426" s="215">
        <v>0.00020000000000000001</v>
      </c>
      <c r="R426" s="215">
        <f>Q426*H426</f>
        <v>0.0042588000000000001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302</v>
      </c>
      <c r="AT426" s="217" t="s">
        <v>360</v>
      </c>
      <c r="AU426" s="217" t="s">
        <v>82</v>
      </c>
      <c r="AY426" s="19" t="s">
        <v>178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80</v>
      </c>
      <c r="BK426" s="218">
        <f>ROUND(I426*H426,2)</f>
        <v>0</v>
      </c>
      <c r="BL426" s="19" t="s">
        <v>206</v>
      </c>
      <c r="BM426" s="217" t="s">
        <v>565</v>
      </c>
    </row>
    <row r="427" s="14" customFormat="1">
      <c r="A427" s="14"/>
      <c r="B427" s="235"/>
      <c r="C427" s="236"/>
      <c r="D427" s="226" t="s">
        <v>189</v>
      </c>
      <c r="E427" s="237" t="s">
        <v>19</v>
      </c>
      <c r="F427" s="238" t="s">
        <v>561</v>
      </c>
      <c r="G427" s="236"/>
      <c r="H427" s="239">
        <v>8.1099999999999994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189</v>
      </c>
      <c r="AU427" s="245" t="s">
        <v>82</v>
      </c>
      <c r="AV427" s="14" t="s">
        <v>82</v>
      </c>
      <c r="AW427" s="14" t="s">
        <v>33</v>
      </c>
      <c r="AX427" s="14" t="s">
        <v>72</v>
      </c>
      <c r="AY427" s="245" t="s">
        <v>178</v>
      </c>
    </row>
    <row r="428" s="14" customFormat="1">
      <c r="A428" s="14"/>
      <c r="B428" s="235"/>
      <c r="C428" s="236"/>
      <c r="D428" s="226" t="s">
        <v>189</v>
      </c>
      <c r="E428" s="237" t="s">
        <v>19</v>
      </c>
      <c r="F428" s="238" t="s">
        <v>562</v>
      </c>
      <c r="G428" s="236"/>
      <c r="H428" s="239">
        <v>12.17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189</v>
      </c>
      <c r="AU428" s="245" t="s">
        <v>82</v>
      </c>
      <c r="AV428" s="14" t="s">
        <v>82</v>
      </c>
      <c r="AW428" s="14" t="s">
        <v>33</v>
      </c>
      <c r="AX428" s="14" t="s">
        <v>72</v>
      </c>
      <c r="AY428" s="245" t="s">
        <v>178</v>
      </c>
    </row>
    <row r="429" s="15" customFormat="1">
      <c r="A429" s="15"/>
      <c r="B429" s="246"/>
      <c r="C429" s="247"/>
      <c r="D429" s="226" t="s">
        <v>189</v>
      </c>
      <c r="E429" s="248" t="s">
        <v>19</v>
      </c>
      <c r="F429" s="249" t="s">
        <v>193</v>
      </c>
      <c r="G429" s="247"/>
      <c r="H429" s="250">
        <v>20.280000000000001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189</v>
      </c>
      <c r="AU429" s="256" t="s">
        <v>82</v>
      </c>
      <c r="AV429" s="15" t="s">
        <v>186</v>
      </c>
      <c r="AW429" s="15" t="s">
        <v>33</v>
      </c>
      <c r="AX429" s="15" t="s">
        <v>72</v>
      </c>
      <c r="AY429" s="256" t="s">
        <v>178</v>
      </c>
    </row>
    <row r="430" s="14" customFormat="1">
      <c r="A430" s="14"/>
      <c r="B430" s="235"/>
      <c r="C430" s="236"/>
      <c r="D430" s="226" t="s">
        <v>189</v>
      </c>
      <c r="E430" s="237" t="s">
        <v>19</v>
      </c>
      <c r="F430" s="238" t="s">
        <v>566</v>
      </c>
      <c r="G430" s="236"/>
      <c r="H430" s="239">
        <v>21.294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189</v>
      </c>
      <c r="AU430" s="245" t="s">
        <v>82</v>
      </c>
      <c r="AV430" s="14" t="s">
        <v>82</v>
      </c>
      <c r="AW430" s="14" t="s">
        <v>33</v>
      </c>
      <c r="AX430" s="14" t="s">
        <v>72</v>
      </c>
      <c r="AY430" s="245" t="s">
        <v>178</v>
      </c>
    </row>
    <row r="431" s="15" customFormat="1">
      <c r="A431" s="15"/>
      <c r="B431" s="246"/>
      <c r="C431" s="247"/>
      <c r="D431" s="226" t="s">
        <v>189</v>
      </c>
      <c r="E431" s="248" t="s">
        <v>19</v>
      </c>
      <c r="F431" s="249" t="s">
        <v>193</v>
      </c>
      <c r="G431" s="247"/>
      <c r="H431" s="250">
        <v>21.294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189</v>
      </c>
      <c r="AU431" s="256" t="s">
        <v>82</v>
      </c>
      <c r="AV431" s="15" t="s">
        <v>186</v>
      </c>
      <c r="AW431" s="15" t="s">
        <v>33</v>
      </c>
      <c r="AX431" s="15" t="s">
        <v>80</v>
      </c>
      <c r="AY431" s="256" t="s">
        <v>178</v>
      </c>
    </row>
    <row r="432" s="2" customFormat="1" ht="16.5" customHeight="1">
      <c r="A432" s="40"/>
      <c r="B432" s="41"/>
      <c r="C432" s="206" t="s">
        <v>567</v>
      </c>
      <c r="D432" s="206" t="s">
        <v>181</v>
      </c>
      <c r="E432" s="207" t="s">
        <v>568</v>
      </c>
      <c r="F432" s="208" t="s">
        <v>569</v>
      </c>
      <c r="G432" s="209" t="s">
        <v>184</v>
      </c>
      <c r="H432" s="210">
        <v>45.249000000000002</v>
      </c>
      <c r="I432" s="211"/>
      <c r="J432" s="212">
        <f>ROUND(I432*H432,2)</f>
        <v>0</v>
      </c>
      <c r="K432" s="208" t="s">
        <v>185</v>
      </c>
      <c r="L432" s="46"/>
      <c r="M432" s="213" t="s">
        <v>19</v>
      </c>
      <c r="N432" s="214" t="s">
        <v>43</v>
      </c>
      <c r="O432" s="86"/>
      <c r="P432" s="215">
        <f>O432*H432</f>
        <v>0</v>
      </c>
      <c r="Q432" s="215">
        <v>0.00020000000000000001</v>
      </c>
      <c r="R432" s="215">
        <f>Q432*H432</f>
        <v>0.0090498000000000002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206</v>
      </c>
      <c r="AT432" s="217" t="s">
        <v>181</v>
      </c>
      <c r="AU432" s="217" t="s">
        <v>82</v>
      </c>
      <c r="AY432" s="19" t="s">
        <v>178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80</v>
      </c>
      <c r="BK432" s="218">
        <f>ROUND(I432*H432,2)</f>
        <v>0</v>
      </c>
      <c r="BL432" s="19" t="s">
        <v>206</v>
      </c>
      <c r="BM432" s="217" t="s">
        <v>570</v>
      </c>
    </row>
    <row r="433" s="2" customFormat="1">
      <c r="A433" s="40"/>
      <c r="B433" s="41"/>
      <c r="C433" s="42"/>
      <c r="D433" s="219" t="s">
        <v>187</v>
      </c>
      <c r="E433" s="42"/>
      <c r="F433" s="220" t="s">
        <v>571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187</v>
      </c>
      <c r="AU433" s="19" t="s">
        <v>82</v>
      </c>
    </row>
    <row r="434" s="13" customFormat="1">
      <c r="A434" s="13"/>
      <c r="B434" s="224"/>
      <c r="C434" s="225"/>
      <c r="D434" s="226" t="s">
        <v>189</v>
      </c>
      <c r="E434" s="227" t="s">
        <v>19</v>
      </c>
      <c r="F434" s="228" t="s">
        <v>311</v>
      </c>
      <c r="G434" s="225"/>
      <c r="H434" s="227" t="s">
        <v>19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189</v>
      </c>
      <c r="AU434" s="234" t="s">
        <v>82</v>
      </c>
      <c r="AV434" s="13" t="s">
        <v>80</v>
      </c>
      <c r="AW434" s="13" t="s">
        <v>33</v>
      </c>
      <c r="AX434" s="13" t="s">
        <v>72</v>
      </c>
      <c r="AY434" s="234" t="s">
        <v>178</v>
      </c>
    </row>
    <row r="435" s="14" customFormat="1">
      <c r="A435" s="14"/>
      <c r="B435" s="235"/>
      <c r="C435" s="236"/>
      <c r="D435" s="226" t="s">
        <v>189</v>
      </c>
      <c r="E435" s="237" t="s">
        <v>19</v>
      </c>
      <c r="F435" s="238" t="s">
        <v>572</v>
      </c>
      <c r="G435" s="236"/>
      <c r="H435" s="239">
        <v>45.249000000000002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189</v>
      </c>
      <c r="AU435" s="245" t="s">
        <v>82</v>
      </c>
      <c r="AV435" s="14" t="s">
        <v>82</v>
      </c>
      <c r="AW435" s="14" t="s">
        <v>33</v>
      </c>
      <c r="AX435" s="14" t="s">
        <v>72</v>
      </c>
      <c r="AY435" s="245" t="s">
        <v>178</v>
      </c>
    </row>
    <row r="436" s="15" customFormat="1">
      <c r="A436" s="15"/>
      <c r="B436" s="246"/>
      <c r="C436" s="247"/>
      <c r="D436" s="226" t="s">
        <v>189</v>
      </c>
      <c r="E436" s="248" t="s">
        <v>19</v>
      </c>
      <c r="F436" s="249" t="s">
        <v>193</v>
      </c>
      <c r="G436" s="247"/>
      <c r="H436" s="250">
        <v>45.249000000000002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189</v>
      </c>
      <c r="AU436" s="256" t="s">
        <v>82</v>
      </c>
      <c r="AV436" s="15" t="s">
        <v>186</v>
      </c>
      <c r="AW436" s="15" t="s">
        <v>33</v>
      </c>
      <c r="AX436" s="15" t="s">
        <v>80</v>
      </c>
      <c r="AY436" s="256" t="s">
        <v>178</v>
      </c>
    </row>
    <row r="437" s="2" customFormat="1" ht="24.15" customHeight="1">
      <c r="A437" s="40"/>
      <c r="B437" s="41"/>
      <c r="C437" s="206" t="s">
        <v>411</v>
      </c>
      <c r="D437" s="206" t="s">
        <v>181</v>
      </c>
      <c r="E437" s="207" t="s">
        <v>573</v>
      </c>
      <c r="F437" s="208" t="s">
        <v>574</v>
      </c>
      <c r="G437" s="209" t="s">
        <v>184</v>
      </c>
      <c r="H437" s="210">
        <v>20.280000000000001</v>
      </c>
      <c r="I437" s="211"/>
      <c r="J437" s="212">
        <f>ROUND(I437*H437,2)</f>
        <v>0</v>
      </c>
      <c r="K437" s="208" t="s">
        <v>185</v>
      </c>
      <c r="L437" s="46"/>
      <c r="M437" s="213" t="s">
        <v>19</v>
      </c>
      <c r="N437" s="214" t="s">
        <v>43</v>
      </c>
      <c r="O437" s="86"/>
      <c r="P437" s="215">
        <f>O437*H437</f>
        <v>0</v>
      </c>
      <c r="Q437" s="215">
        <v>8.0499999999999992E-06</v>
      </c>
      <c r="R437" s="215">
        <f>Q437*H437</f>
        <v>0.00016325399999999999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206</v>
      </c>
      <c r="AT437" s="217" t="s">
        <v>181</v>
      </c>
      <c r="AU437" s="217" t="s">
        <v>82</v>
      </c>
      <c r="AY437" s="19" t="s">
        <v>178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206</v>
      </c>
      <c r="BM437" s="217" t="s">
        <v>575</v>
      </c>
    </row>
    <row r="438" s="2" customFormat="1">
      <c r="A438" s="40"/>
      <c r="B438" s="41"/>
      <c r="C438" s="42"/>
      <c r="D438" s="219" t="s">
        <v>187</v>
      </c>
      <c r="E438" s="42"/>
      <c r="F438" s="220" t="s">
        <v>576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187</v>
      </c>
      <c r="AU438" s="19" t="s">
        <v>82</v>
      </c>
    </row>
    <row r="439" s="14" customFormat="1">
      <c r="A439" s="14"/>
      <c r="B439" s="235"/>
      <c r="C439" s="236"/>
      <c r="D439" s="226" t="s">
        <v>189</v>
      </c>
      <c r="E439" s="237" t="s">
        <v>19</v>
      </c>
      <c r="F439" s="238" t="s">
        <v>561</v>
      </c>
      <c r="G439" s="236"/>
      <c r="H439" s="239">
        <v>8.1099999999999994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189</v>
      </c>
      <c r="AU439" s="245" t="s">
        <v>82</v>
      </c>
      <c r="AV439" s="14" t="s">
        <v>82</v>
      </c>
      <c r="AW439" s="14" t="s">
        <v>33</v>
      </c>
      <c r="AX439" s="14" t="s">
        <v>72</v>
      </c>
      <c r="AY439" s="245" t="s">
        <v>178</v>
      </c>
    </row>
    <row r="440" s="14" customFormat="1">
      <c r="A440" s="14"/>
      <c r="B440" s="235"/>
      <c r="C440" s="236"/>
      <c r="D440" s="226" t="s">
        <v>189</v>
      </c>
      <c r="E440" s="237" t="s">
        <v>19</v>
      </c>
      <c r="F440" s="238" t="s">
        <v>562</v>
      </c>
      <c r="G440" s="236"/>
      <c r="H440" s="239">
        <v>12.17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189</v>
      </c>
      <c r="AU440" s="245" t="s">
        <v>82</v>
      </c>
      <c r="AV440" s="14" t="s">
        <v>82</v>
      </c>
      <c r="AW440" s="14" t="s">
        <v>33</v>
      </c>
      <c r="AX440" s="14" t="s">
        <v>72</v>
      </c>
      <c r="AY440" s="245" t="s">
        <v>178</v>
      </c>
    </row>
    <row r="441" s="15" customFormat="1">
      <c r="A441" s="15"/>
      <c r="B441" s="246"/>
      <c r="C441" s="247"/>
      <c r="D441" s="226" t="s">
        <v>189</v>
      </c>
      <c r="E441" s="248" t="s">
        <v>19</v>
      </c>
      <c r="F441" s="249" t="s">
        <v>193</v>
      </c>
      <c r="G441" s="247"/>
      <c r="H441" s="250">
        <v>20.280000000000001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189</v>
      </c>
      <c r="AU441" s="256" t="s">
        <v>82</v>
      </c>
      <c r="AV441" s="15" t="s">
        <v>186</v>
      </c>
      <c r="AW441" s="15" t="s">
        <v>33</v>
      </c>
      <c r="AX441" s="15" t="s">
        <v>80</v>
      </c>
      <c r="AY441" s="256" t="s">
        <v>178</v>
      </c>
    </row>
    <row r="442" s="2" customFormat="1" ht="24.15" customHeight="1">
      <c r="A442" s="40"/>
      <c r="B442" s="41"/>
      <c r="C442" s="206" t="s">
        <v>577</v>
      </c>
      <c r="D442" s="206" t="s">
        <v>181</v>
      </c>
      <c r="E442" s="207" t="s">
        <v>578</v>
      </c>
      <c r="F442" s="208" t="s">
        <v>579</v>
      </c>
      <c r="G442" s="209" t="s">
        <v>184</v>
      </c>
      <c r="H442" s="210">
        <v>45.249000000000002</v>
      </c>
      <c r="I442" s="211"/>
      <c r="J442" s="212">
        <f>ROUND(I442*H442,2)</f>
        <v>0</v>
      </c>
      <c r="K442" s="208" t="s">
        <v>185</v>
      </c>
      <c r="L442" s="46"/>
      <c r="M442" s="213" t="s">
        <v>19</v>
      </c>
      <c r="N442" s="214" t="s">
        <v>43</v>
      </c>
      <c r="O442" s="86"/>
      <c r="P442" s="215">
        <f>O442*H442</f>
        <v>0</v>
      </c>
      <c r="Q442" s="215">
        <v>0.00028499999999999999</v>
      </c>
      <c r="R442" s="215">
        <f>Q442*H442</f>
        <v>0.012895965000000001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206</v>
      </c>
      <c r="AT442" s="217" t="s">
        <v>181</v>
      </c>
      <c r="AU442" s="217" t="s">
        <v>82</v>
      </c>
      <c r="AY442" s="19" t="s">
        <v>178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80</v>
      </c>
      <c r="BK442" s="218">
        <f>ROUND(I442*H442,2)</f>
        <v>0</v>
      </c>
      <c r="BL442" s="19" t="s">
        <v>206</v>
      </c>
      <c r="BM442" s="217" t="s">
        <v>580</v>
      </c>
    </row>
    <row r="443" s="2" customFormat="1">
      <c r="A443" s="40"/>
      <c r="B443" s="41"/>
      <c r="C443" s="42"/>
      <c r="D443" s="219" t="s">
        <v>187</v>
      </c>
      <c r="E443" s="42"/>
      <c r="F443" s="220" t="s">
        <v>581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187</v>
      </c>
      <c r="AU443" s="19" t="s">
        <v>82</v>
      </c>
    </row>
    <row r="444" s="13" customFormat="1">
      <c r="A444" s="13"/>
      <c r="B444" s="224"/>
      <c r="C444" s="225"/>
      <c r="D444" s="226" t="s">
        <v>189</v>
      </c>
      <c r="E444" s="227" t="s">
        <v>19</v>
      </c>
      <c r="F444" s="228" t="s">
        <v>311</v>
      </c>
      <c r="G444" s="225"/>
      <c r="H444" s="227" t="s">
        <v>19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189</v>
      </c>
      <c r="AU444" s="234" t="s">
        <v>82</v>
      </c>
      <c r="AV444" s="13" t="s">
        <v>80</v>
      </c>
      <c r="AW444" s="13" t="s">
        <v>33</v>
      </c>
      <c r="AX444" s="13" t="s">
        <v>72</v>
      </c>
      <c r="AY444" s="234" t="s">
        <v>178</v>
      </c>
    </row>
    <row r="445" s="14" customFormat="1">
      <c r="A445" s="14"/>
      <c r="B445" s="235"/>
      <c r="C445" s="236"/>
      <c r="D445" s="226" t="s">
        <v>189</v>
      </c>
      <c r="E445" s="237" t="s">
        <v>19</v>
      </c>
      <c r="F445" s="238" t="s">
        <v>572</v>
      </c>
      <c r="G445" s="236"/>
      <c r="H445" s="239">
        <v>45.249000000000002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189</v>
      </c>
      <c r="AU445" s="245" t="s">
        <v>82</v>
      </c>
      <c r="AV445" s="14" t="s">
        <v>82</v>
      </c>
      <c r="AW445" s="14" t="s">
        <v>33</v>
      </c>
      <c r="AX445" s="14" t="s">
        <v>72</v>
      </c>
      <c r="AY445" s="245" t="s">
        <v>178</v>
      </c>
    </row>
    <row r="446" s="15" customFormat="1">
      <c r="A446" s="15"/>
      <c r="B446" s="246"/>
      <c r="C446" s="247"/>
      <c r="D446" s="226" t="s">
        <v>189</v>
      </c>
      <c r="E446" s="248" t="s">
        <v>19</v>
      </c>
      <c r="F446" s="249" t="s">
        <v>193</v>
      </c>
      <c r="G446" s="247"/>
      <c r="H446" s="250">
        <v>45.249000000000002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189</v>
      </c>
      <c r="AU446" s="256" t="s">
        <v>82</v>
      </c>
      <c r="AV446" s="15" t="s">
        <v>186</v>
      </c>
      <c r="AW446" s="15" t="s">
        <v>33</v>
      </c>
      <c r="AX446" s="15" t="s">
        <v>80</v>
      </c>
      <c r="AY446" s="256" t="s">
        <v>178</v>
      </c>
    </row>
    <row r="447" s="12" customFormat="1" ht="25.92" customHeight="1">
      <c r="A447" s="12"/>
      <c r="B447" s="190"/>
      <c r="C447" s="191"/>
      <c r="D447" s="192" t="s">
        <v>71</v>
      </c>
      <c r="E447" s="193" t="s">
        <v>582</v>
      </c>
      <c r="F447" s="193" t="s">
        <v>583</v>
      </c>
      <c r="G447" s="191"/>
      <c r="H447" s="191"/>
      <c r="I447" s="194"/>
      <c r="J447" s="195">
        <f>BK447</f>
        <v>0</v>
      </c>
      <c r="K447" s="191"/>
      <c r="L447" s="196"/>
      <c r="M447" s="197"/>
      <c r="N447" s="198"/>
      <c r="O447" s="198"/>
      <c r="P447" s="199">
        <f>SUM(P448:P453)</f>
        <v>0</v>
      </c>
      <c r="Q447" s="198"/>
      <c r="R447" s="199">
        <f>SUM(R448:R453)</f>
        <v>0</v>
      </c>
      <c r="S447" s="198"/>
      <c r="T447" s="200">
        <f>SUM(T448:T453)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1" t="s">
        <v>186</v>
      </c>
      <c r="AT447" s="202" t="s">
        <v>71</v>
      </c>
      <c r="AU447" s="202" t="s">
        <v>72</v>
      </c>
      <c r="AY447" s="201" t="s">
        <v>178</v>
      </c>
      <c r="BK447" s="203">
        <f>SUM(BK448:BK453)</f>
        <v>0</v>
      </c>
    </row>
    <row r="448" s="2" customFormat="1" ht="16.5" customHeight="1">
      <c r="A448" s="40"/>
      <c r="B448" s="41"/>
      <c r="C448" s="206" t="s">
        <v>416</v>
      </c>
      <c r="D448" s="206" t="s">
        <v>181</v>
      </c>
      <c r="E448" s="207" t="s">
        <v>584</v>
      </c>
      <c r="F448" s="208" t="s">
        <v>585</v>
      </c>
      <c r="G448" s="209" t="s">
        <v>586</v>
      </c>
      <c r="H448" s="210">
        <v>64</v>
      </c>
      <c r="I448" s="211"/>
      <c r="J448" s="212">
        <f>ROUND(I448*H448,2)</f>
        <v>0</v>
      </c>
      <c r="K448" s="208" t="s">
        <v>185</v>
      </c>
      <c r="L448" s="46"/>
      <c r="M448" s="213" t="s">
        <v>19</v>
      </c>
      <c r="N448" s="214" t="s">
        <v>43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587</v>
      </c>
      <c r="AT448" s="217" t="s">
        <v>181</v>
      </c>
      <c r="AU448" s="217" t="s">
        <v>80</v>
      </c>
      <c r="AY448" s="19" t="s">
        <v>178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80</v>
      </c>
      <c r="BK448" s="218">
        <f>ROUND(I448*H448,2)</f>
        <v>0</v>
      </c>
      <c r="BL448" s="19" t="s">
        <v>587</v>
      </c>
      <c r="BM448" s="217" t="s">
        <v>588</v>
      </c>
    </row>
    <row r="449" s="2" customFormat="1">
      <c r="A449" s="40"/>
      <c r="B449" s="41"/>
      <c r="C449" s="42"/>
      <c r="D449" s="219" t="s">
        <v>187</v>
      </c>
      <c r="E449" s="42"/>
      <c r="F449" s="220" t="s">
        <v>589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187</v>
      </c>
      <c r="AU449" s="19" t="s">
        <v>80</v>
      </c>
    </row>
    <row r="450" s="13" customFormat="1">
      <c r="A450" s="13"/>
      <c r="B450" s="224"/>
      <c r="C450" s="225"/>
      <c r="D450" s="226" t="s">
        <v>189</v>
      </c>
      <c r="E450" s="227" t="s">
        <v>19</v>
      </c>
      <c r="F450" s="228" t="s">
        <v>590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189</v>
      </c>
      <c r="AU450" s="234" t="s">
        <v>80</v>
      </c>
      <c r="AV450" s="13" t="s">
        <v>80</v>
      </c>
      <c r="AW450" s="13" t="s">
        <v>33</v>
      </c>
      <c r="AX450" s="13" t="s">
        <v>72</v>
      </c>
      <c r="AY450" s="234" t="s">
        <v>178</v>
      </c>
    </row>
    <row r="451" s="13" customFormat="1">
      <c r="A451" s="13"/>
      <c r="B451" s="224"/>
      <c r="C451" s="225"/>
      <c r="D451" s="226" t="s">
        <v>189</v>
      </c>
      <c r="E451" s="227" t="s">
        <v>19</v>
      </c>
      <c r="F451" s="228" t="s">
        <v>591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189</v>
      </c>
      <c r="AU451" s="234" t="s">
        <v>80</v>
      </c>
      <c r="AV451" s="13" t="s">
        <v>80</v>
      </c>
      <c r="AW451" s="13" t="s">
        <v>33</v>
      </c>
      <c r="AX451" s="13" t="s">
        <v>72</v>
      </c>
      <c r="AY451" s="234" t="s">
        <v>178</v>
      </c>
    </row>
    <row r="452" s="14" customFormat="1">
      <c r="A452" s="14"/>
      <c r="B452" s="235"/>
      <c r="C452" s="236"/>
      <c r="D452" s="226" t="s">
        <v>189</v>
      </c>
      <c r="E452" s="237" t="s">
        <v>19</v>
      </c>
      <c r="F452" s="238" t="s">
        <v>592</v>
      </c>
      <c r="G452" s="236"/>
      <c r="H452" s="239">
        <v>64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189</v>
      </c>
      <c r="AU452" s="245" t="s">
        <v>80</v>
      </c>
      <c r="AV452" s="14" t="s">
        <v>82</v>
      </c>
      <c r="AW452" s="14" t="s">
        <v>33</v>
      </c>
      <c r="AX452" s="14" t="s">
        <v>72</v>
      </c>
      <c r="AY452" s="245" t="s">
        <v>178</v>
      </c>
    </row>
    <row r="453" s="15" customFormat="1">
      <c r="A453" s="15"/>
      <c r="B453" s="246"/>
      <c r="C453" s="247"/>
      <c r="D453" s="226" t="s">
        <v>189</v>
      </c>
      <c r="E453" s="248" t="s">
        <v>19</v>
      </c>
      <c r="F453" s="249" t="s">
        <v>193</v>
      </c>
      <c r="G453" s="247"/>
      <c r="H453" s="250">
        <v>64</v>
      </c>
      <c r="I453" s="251"/>
      <c r="J453" s="247"/>
      <c r="K453" s="247"/>
      <c r="L453" s="252"/>
      <c r="M453" s="267"/>
      <c r="N453" s="268"/>
      <c r="O453" s="268"/>
      <c r="P453" s="268"/>
      <c r="Q453" s="268"/>
      <c r="R453" s="268"/>
      <c r="S453" s="268"/>
      <c r="T453" s="26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189</v>
      </c>
      <c r="AU453" s="256" t="s">
        <v>80</v>
      </c>
      <c r="AV453" s="15" t="s">
        <v>186</v>
      </c>
      <c r="AW453" s="15" t="s">
        <v>33</v>
      </c>
      <c r="AX453" s="15" t="s">
        <v>80</v>
      </c>
      <c r="AY453" s="256" t="s">
        <v>178</v>
      </c>
    </row>
    <row r="454" s="2" customFormat="1" ht="6.96" customHeight="1">
      <c r="A454" s="40"/>
      <c r="B454" s="61"/>
      <c r="C454" s="62"/>
      <c r="D454" s="62"/>
      <c r="E454" s="62"/>
      <c r="F454" s="62"/>
      <c r="G454" s="62"/>
      <c r="H454" s="62"/>
      <c r="I454" s="62"/>
      <c r="J454" s="62"/>
      <c r="K454" s="62"/>
      <c r="L454" s="46"/>
      <c r="M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</sheetData>
  <sheetProtection sheet="1" autoFilter="0" formatColumns="0" formatRows="0" objects="1" scenarios="1" spinCount="100000" saltValue="Fz/bJid/MdEiUYBlIDAbINIauWOdLeHU0o6bsjemAdOjMVELhPEyufShT9Q8Hr8jvMtbM+gIJJLSvBZOHUMISQ==" hashValue="tEULDHNFXkxuSUMTcGrCBLbYccCZME/qcsmPg/R2Yw9H2WspUh+0j/t9V8YsaB31CqUl7bzfjcdYAcv8Yt/Ckg==" algorithmName="SHA-512" password="CC35"/>
  <autoFilter ref="C99:K453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4_02/632481215"/>
    <hyperlink ref="F113" r:id="rId2" display="https://podminky.urs.cz/item/CS_URS_2024_02/949101111"/>
    <hyperlink ref="F118" r:id="rId3" display="https://podminky.urs.cz/item/CS_URS_2024_02/952901111"/>
    <hyperlink ref="F123" r:id="rId4" display="https://podminky.urs.cz/item/CS_URS_2024_02/962052210"/>
    <hyperlink ref="F129" r:id="rId5" display="https://podminky.urs.cz/item/CS_URS_2024_02/977151114"/>
    <hyperlink ref="F134" r:id="rId6" display="https://podminky.urs.cz/item/CS_URS_2024_02/977211111"/>
    <hyperlink ref="F140" r:id="rId7" display="https://podminky.urs.cz/item/CS_URS_2024_02/985131311"/>
    <hyperlink ref="F150" r:id="rId8" display="https://podminky.urs.cz/item/CS_URS_2024_02/997013213"/>
    <hyperlink ref="F152" r:id="rId9" display="https://podminky.urs.cz/item/CS_URS_2024_02/997013501"/>
    <hyperlink ref="F154" r:id="rId10" display="https://podminky.urs.cz/item/CS_URS_2024_02/997013509"/>
    <hyperlink ref="F158" r:id="rId11" display="https://podminky.urs.cz/item/CS_URS_2024_02/997013631"/>
    <hyperlink ref="F161" r:id="rId12" display="https://podminky.urs.cz/item/CS_URS_2024_02/998018002"/>
    <hyperlink ref="F165" r:id="rId13" display="https://podminky.urs.cz/item/CS_URS_2024_02/725310821"/>
    <hyperlink ref="F167" r:id="rId14" display="https://podminky.urs.cz/item/CS_URS_2024_02/725319111"/>
    <hyperlink ref="F171" r:id="rId15" display="https://podminky.urs.cz/item/CS_URS_2024_02/998727122"/>
    <hyperlink ref="F174" r:id="rId16" display="https://podminky.urs.cz/item/CS_URS_2024_02/763111414"/>
    <hyperlink ref="F179" r:id="rId17" display="https://podminky.urs.cz/item/CS_URS_2024_02/763111717"/>
    <hyperlink ref="F184" r:id="rId18" display="https://podminky.urs.cz/item/CS_URS_2024_02/763111821"/>
    <hyperlink ref="F193" r:id="rId19" display="https://podminky.urs.cz/item/CS_URS_2024_02/763112812"/>
    <hyperlink ref="F204" r:id="rId20" display="https://podminky.urs.cz/item/CS_URS_2024_02/763131821"/>
    <hyperlink ref="F215" r:id="rId21" display="https://podminky.urs.cz/item/CS_URS_2024_02/763172353"/>
    <hyperlink ref="F228" r:id="rId22" display="https://podminky.urs.cz/item/CS_URS_2024_02/998763332"/>
    <hyperlink ref="F231" r:id="rId23" display="https://podminky.urs.cz/item/CS_URS_2024_02/998766122"/>
    <hyperlink ref="F242" r:id="rId24" display="https://podminky.urs.cz/item/CS_URS_2024_02/767641800"/>
    <hyperlink ref="F247" r:id="rId25" display="https://podminky.urs.cz/item/CS_URS_2024_02/771111011"/>
    <hyperlink ref="F253" r:id="rId26" display="https://podminky.urs.cz/item/CS_URS_2024_02/771121011"/>
    <hyperlink ref="F259" r:id="rId27" display="https://podminky.urs.cz/item/CS_URS_2024_02/771474112"/>
    <hyperlink ref="F272" r:id="rId28" display="https://podminky.urs.cz/item/CS_URS_2024_02/771574112"/>
    <hyperlink ref="F285" r:id="rId29" display="https://podminky.urs.cz/item/CS_URS_2024_02/771592011"/>
    <hyperlink ref="F291" r:id="rId30" display="https://podminky.urs.cz/item/CS_URS_2024_02/998771122"/>
    <hyperlink ref="F294" r:id="rId31" display="https://podminky.urs.cz/item/CS_URS_2024_02/776111117"/>
    <hyperlink ref="F299" r:id="rId32" display="https://podminky.urs.cz/item/CS_URS_2024_02/776201812"/>
    <hyperlink ref="F304" r:id="rId33" display="https://podminky.urs.cz/item/CS_URS_2024_02/776251311"/>
    <hyperlink ref="F317" r:id="rId34" display="https://podminky.urs.cz/item/CS_URS_2024_02/776421311"/>
    <hyperlink ref="F332" r:id="rId35" display="https://podminky.urs.cz/item/CS_URS_2024_02/776991121"/>
    <hyperlink ref="F338" r:id="rId36" display="https://podminky.urs.cz/item/CS_URS_2024_02/998776122"/>
    <hyperlink ref="F341" r:id="rId37" display="https://podminky.urs.cz/item/CS_URS_2024_02/781111011"/>
    <hyperlink ref="F346" r:id="rId38" display="https://podminky.urs.cz/item/CS_URS_2024_02/781121011"/>
    <hyperlink ref="F351" r:id="rId39" display="https://podminky.urs.cz/item/CS_URS_2024_02/781131112"/>
    <hyperlink ref="F356" r:id="rId40" display="https://podminky.urs.cz/item/CS_URS_2024_02/781151031"/>
    <hyperlink ref="F361" r:id="rId41" display="https://podminky.urs.cz/item/CS_URS_2024_02/781151041"/>
    <hyperlink ref="F366" r:id="rId42" display="https://podminky.urs.cz/item/CS_URS_2024_02/781473810"/>
    <hyperlink ref="F370" r:id="rId43" display="https://podminky.urs.cz/item/CS_URS_2024_02/781474112"/>
    <hyperlink ref="F381" r:id="rId44" display="https://podminky.urs.cz/item/CS_URS_2024_02/781472291"/>
    <hyperlink ref="F386" r:id="rId45" display="https://podminky.urs.cz/item/CS_URS_2024_02/781492251"/>
    <hyperlink ref="F395" r:id="rId46" display="https://podminky.urs.cz/item/CS_URS_2024_02/781495115"/>
    <hyperlink ref="F400" r:id="rId47" display="https://podminky.urs.cz/item/CS_URS_2024_02/781495211"/>
    <hyperlink ref="F405" r:id="rId48" display="https://podminky.urs.cz/item/CS_URS_2024_02/998781122"/>
    <hyperlink ref="F408" r:id="rId49" display="https://podminky.urs.cz/item/CS_URS_2024_02/783000103"/>
    <hyperlink ref="F422" r:id="rId50" display="https://podminky.urs.cz/item/CS_URS_2024_02/784171111"/>
    <hyperlink ref="F433" r:id="rId51" display="https://podminky.urs.cz/item/CS_URS_2024_02/784181121"/>
    <hyperlink ref="F438" r:id="rId52" display="https://podminky.urs.cz/item/CS_URS_2024_02/784191001"/>
    <hyperlink ref="F443" r:id="rId53" display="https://podminky.urs.cz/item/CS_URS_2024_02/784211101"/>
    <hyperlink ref="F449" r:id="rId54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ROUND((SUM(BE97:BE325)),  2)</f>
        <v>0</v>
      </c>
      <c r="G33" s="40"/>
      <c r="H33" s="40"/>
      <c r="I33" s="150">
        <v>0.20999999999999999</v>
      </c>
      <c r="J33" s="149">
        <f>ROUND(((SUM(BE97:BE325))*I33),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ROUND((SUM(BF97:BF325)),  2)</f>
        <v>0</v>
      </c>
      <c r="G34" s="40"/>
      <c r="H34" s="40"/>
      <c r="I34" s="150">
        <v>0.12</v>
      </c>
      <c r="J34" s="149">
        <f>ROUND(((SUM(BF97:BF325))*I34),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ROUND((SUM(BG97:BG325)),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ROUND((SUM(BH97:BH325)),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ROUND((SUM(BI97:BI325)),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2024-079-02 - SO02 - m.č. 2.11 a 2.12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142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143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</v>
      </c>
      <c r="E62" s="176"/>
      <c r="F62" s="176"/>
      <c r="G62" s="176"/>
      <c r="H62" s="176"/>
      <c r="I62" s="176"/>
      <c r="J62" s="177">
        <f>J108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</v>
      </c>
      <c r="E63" s="176"/>
      <c r="F63" s="176"/>
      <c r="G63" s="176"/>
      <c r="H63" s="176"/>
      <c r="I63" s="176"/>
      <c r="J63" s="177">
        <f>J111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148</v>
      </c>
      <c r="E64" s="176"/>
      <c r="F64" s="176"/>
      <c r="G64" s="176"/>
      <c r="H64" s="176"/>
      <c r="I64" s="176"/>
      <c r="J64" s="177">
        <f>J116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149</v>
      </c>
      <c r="E65" s="176"/>
      <c r="F65" s="176"/>
      <c r="G65" s="176"/>
      <c r="H65" s="176"/>
      <c r="I65" s="176"/>
      <c r="J65" s="177">
        <f>J126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150</v>
      </c>
      <c r="E66" s="176"/>
      <c r="F66" s="176"/>
      <c r="G66" s="176"/>
      <c r="H66" s="176"/>
      <c r="I66" s="176"/>
      <c r="J66" s="177">
        <f>J137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151</v>
      </c>
      <c r="E67" s="170"/>
      <c r="F67" s="170"/>
      <c r="G67" s="170"/>
      <c r="H67" s="170"/>
      <c r="I67" s="170"/>
      <c r="J67" s="171">
        <f>J140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152</v>
      </c>
      <c r="E68" s="176"/>
      <c r="F68" s="176"/>
      <c r="G68" s="176"/>
      <c r="H68" s="176"/>
      <c r="I68" s="176"/>
      <c r="J68" s="177">
        <f>J141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153</v>
      </c>
      <c r="E69" s="176"/>
      <c r="F69" s="176"/>
      <c r="G69" s="176"/>
      <c r="H69" s="176"/>
      <c r="I69" s="176"/>
      <c r="J69" s="177">
        <f>J146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154</v>
      </c>
      <c r="E70" s="176"/>
      <c r="F70" s="176"/>
      <c r="G70" s="176"/>
      <c r="H70" s="176"/>
      <c r="I70" s="176"/>
      <c r="J70" s="177">
        <f>J150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155</v>
      </c>
      <c r="E71" s="176"/>
      <c r="F71" s="176"/>
      <c r="G71" s="176"/>
      <c r="H71" s="176"/>
      <c r="I71" s="176"/>
      <c r="J71" s="177">
        <f>J181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156</v>
      </c>
      <c r="E72" s="176"/>
      <c r="F72" s="176"/>
      <c r="G72" s="176"/>
      <c r="H72" s="176"/>
      <c r="I72" s="176"/>
      <c r="J72" s="177">
        <f>J187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594</v>
      </c>
      <c r="E73" s="176"/>
      <c r="F73" s="176"/>
      <c r="G73" s="176"/>
      <c r="H73" s="176"/>
      <c r="I73" s="176"/>
      <c r="J73" s="177">
        <f>J193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159</v>
      </c>
      <c r="E74" s="176"/>
      <c r="F74" s="176"/>
      <c r="G74" s="176"/>
      <c r="H74" s="176"/>
      <c r="I74" s="176"/>
      <c r="J74" s="177">
        <f>J218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160</v>
      </c>
      <c r="E75" s="176"/>
      <c r="F75" s="176"/>
      <c r="G75" s="176"/>
      <c r="H75" s="176"/>
      <c r="I75" s="176"/>
      <c r="J75" s="177">
        <f>J281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161</v>
      </c>
      <c r="E76" s="176"/>
      <c r="F76" s="176"/>
      <c r="G76" s="176"/>
      <c r="H76" s="176"/>
      <c r="I76" s="176"/>
      <c r="J76" s="177">
        <f>J295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7"/>
      <c r="C77" s="168"/>
      <c r="D77" s="169" t="s">
        <v>162</v>
      </c>
      <c r="E77" s="170"/>
      <c r="F77" s="170"/>
      <c r="G77" s="170"/>
      <c r="H77" s="170"/>
      <c r="I77" s="170"/>
      <c r="J77" s="171">
        <f>J319</f>
        <v>0</v>
      </c>
      <c r="K77" s="168"/>
      <c r="L77" s="17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163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2" t="str">
        <f>E7</f>
        <v xml:space="preserve"> ČZU - FLD  - Dřevařský pavilon, stavební úpravy m.č. 2.09, 2.10, 2.11, 2.12, 2.21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135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2024-079-02 - SO02 - m.č. 2.11 a 2.12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 xml:space="preserve">KAMÝCKÁ 1176, PRAHA - SUCHDOL </v>
      </c>
      <c r="G91" s="42"/>
      <c r="H91" s="42"/>
      <c r="I91" s="34" t="s">
        <v>23</v>
      </c>
      <c r="J91" s="74" t="str">
        <f>IF(J12="","",J12)</f>
        <v>4. 10. 2024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E15</f>
        <v>ČZU V PRAZE, FAKULTA LESNICKÁ A DŘEVAŘSKÁ, Praha 6</v>
      </c>
      <c r="G93" s="42"/>
      <c r="H93" s="42"/>
      <c r="I93" s="34" t="s">
        <v>31</v>
      </c>
      <c r="J93" s="38" t="str">
        <f>E21</f>
        <v>Ing. Vladimír Čapka Gerstnerova 5/658 Praha 7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IF(E18="","",E18)</f>
        <v>Vyplň údaj</v>
      </c>
      <c r="G94" s="42"/>
      <c r="H94" s="42"/>
      <c r="I94" s="34" t="s">
        <v>34</v>
      </c>
      <c r="J94" s="38" t="str">
        <f>E24</f>
        <v xml:space="preserve"> 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164</v>
      </c>
      <c r="D96" s="182" t="s">
        <v>57</v>
      </c>
      <c r="E96" s="182" t="s">
        <v>53</v>
      </c>
      <c r="F96" s="182" t="s">
        <v>54</v>
      </c>
      <c r="G96" s="182" t="s">
        <v>165</v>
      </c>
      <c r="H96" s="182" t="s">
        <v>166</v>
      </c>
      <c r="I96" s="182" t="s">
        <v>167</v>
      </c>
      <c r="J96" s="182" t="s">
        <v>140</v>
      </c>
      <c r="K96" s="183" t="s">
        <v>168</v>
      </c>
      <c r="L96" s="184"/>
      <c r="M96" s="94" t="s">
        <v>19</v>
      </c>
      <c r="N96" s="95" t="s">
        <v>42</v>
      </c>
      <c r="O96" s="95" t="s">
        <v>169</v>
      </c>
      <c r="P96" s="95" t="s">
        <v>170</v>
      </c>
      <c r="Q96" s="95" t="s">
        <v>171</v>
      </c>
      <c r="R96" s="95" t="s">
        <v>172</v>
      </c>
      <c r="S96" s="95" t="s">
        <v>173</v>
      </c>
      <c r="T96" s="96" t="s">
        <v>174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175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P98+P140+P319</f>
        <v>0</v>
      </c>
      <c r="Q97" s="98"/>
      <c r="R97" s="187">
        <f>R98+R140+R319</f>
        <v>0.31316578049999999</v>
      </c>
      <c r="S97" s="98"/>
      <c r="T97" s="188">
        <f>T98+T140+T319</f>
        <v>1.3322313399999997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141</v>
      </c>
      <c r="BK97" s="189">
        <f>BK98+BK140+BK319</f>
        <v>0</v>
      </c>
    </row>
    <row r="98" s="12" customFormat="1" ht="25.92" customHeight="1">
      <c r="A98" s="12"/>
      <c r="B98" s="190"/>
      <c r="C98" s="191"/>
      <c r="D98" s="192" t="s">
        <v>71</v>
      </c>
      <c r="E98" s="193" t="s">
        <v>176</v>
      </c>
      <c r="F98" s="193" t="s">
        <v>177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P99+P108+P111+P116+P126+P137</f>
        <v>0</v>
      </c>
      <c r="Q98" s="198"/>
      <c r="R98" s="199">
        <f>R99+R108+R111+R116+R126+R137</f>
        <v>0.0189608</v>
      </c>
      <c r="S98" s="198"/>
      <c r="T98" s="200">
        <f>T99+T108+T111+T116+T126+T137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72</v>
      </c>
      <c r="AY98" s="201" t="s">
        <v>178</v>
      </c>
      <c r="BK98" s="203">
        <f>BK99+BK108+BK111+BK116+BK126+BK137</f>
        <v>0</v>
      </c>
    </row>
    <row r="99" s="12" customFormat="1" ht="22.8" customHeight="1">
      <c r="A99" s="12"/>
      <c r="B99" s="190"/>
      <c r="C99" s="191"/>
      <c r="D99" s="192" t="s">
        <v>71</v>
      </c>
      <c r="E99" s="204" t="s">
        <v>179</v>
      </c>
      <c r="F99" s="204" t="s">
        <v>180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SUM(P100:P107)</f>
        <v>0</v>
      </c>
      <c r="Q99" s="198"/>
      <c r="R99" s="199">
        <f>SUM(R100:R107)</f>
        <v>0.0137412</v>
      </c>
      <c r="S99" s="198"/>
      <c r="T99" s="200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80</v>
      </c>
      <c r="AT99" s="202" t="s">
        <v>71</v>
      </c>
      <c r="AU99" s="202" t="s">
        <v>80</v>
      </c>
      <c r="AY99" s="201" t="s">
        <v>178</v>
      </c>
      <c r="BK99" s="203">
        <f>SUM(BK100:BK107)</f>
        <v>0</v>
      </c>
    </row>
    <row r="100" s="2" customFormat="1" ht="16.5" customHeight="1">
      <c r="A100" s="40"/>
      <c r="B100" s="41"/>
      <c r="C100" s="206" t="s">
        <v>80</v>
      </c>
      <c r="D100" s="206" t="s">
        <v>181</v>
      </c>
      <c r="E100" s="207" t="s">
        <v>182</v>
      </c>
      <c r="F100" s="208" t="s">
        <v>183</v>
      </c>
      <c r="G100" s="209" t="s">
        <v>184</v>
      </c>
      <c r="H100" s="210">
        <v>41.640000000000001</v>
      </c>
      <c r="I100" s="211"/>
      <c r="J100" s="212">
        <f>ROUND(I100*H100,2)</f>
        <v>0</v>
      </c>
      <c r="K100" s="208" t="s">
        <v>185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0.00033</v>
      </c>
      <c r="R100" s="215">
        <f>Q100*H100</f>
        <v>0.0137412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186</v>
      </c>
      <c r="AT100" s="217" t="s">
        <v>181</v>
      </c>
      <c r="AU100" s="217" t="s">
        <v>82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186</v>
      </c>
      <c r="BM100" s="217" t="s">
        <v>82</v>
      </c>
    </row>
    <row r="101" s="2" customFormat="1">
      <c r="A101" s="40"/>
      <c r="B101" s="41"/>
      <c r="C101" s="42"/>
      <c r="D101" s="219" t="s">
        <v>187</v>
      </c>
      <c r="E101" s="42"/>
      <c r="F101" s="220" t="s">
        <v>188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187</v>
      </c>
      <c r="AU101" s="19" t="s">
        <v>82</v>
      </c>
    </row>
    <row r="102" s="13" customFormat="1">
      <c r="A102" s="13"/>
      <c r="B102" s="224"/>
      <c r="C102" s="225"/>
      <c r="D102" s="226" t="s">
        <v>189</v>
      </c>
      <c r="E102" s="227" t="s">
        <v>19</v>
      </c>
      <c r="F102" s="228" t="s">
        <v>190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189</v>
      </c>
      <c r="AU102" s="234" t="s">
        <v>82</v>
      </c>
      <c r="AV102" s="13" t="s">
        <v>80</v>
      </c>
      <c r="AW102" s="13" t="s">
        <v>33</v>
      </c>
      <c r="AX102" s="13" t="s">
        <v>72</v>
      </c>
      <c r="AY102" s="234" t="s">
        <v>178</v>
      </c>
    </row>
    <row r="103" s="13" customFormat="1">
      <c r="A103" s="13"/>
      <c r="B103" s="224"/>
      <c r="C103" s="225"/>
      <c r="D103" s="226" t="s">
        <v>189</v>
      </c>
      <c r="E103" s="227" t="s">
        <v>19</v>
      </c>
      <c r="F103" s="228" t="s">
        <v>191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189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178</v>
      </c>
    </row>
    <row r="104" s="14" customFormat="1">
      <c r="A104" s="14"/>
      <c r="B104" s="235"/>
      <c r="C104" s="236"/>
      <c r="D104" s="226" t="s">
        <v>189</v>
      </c>
      <c r="E104" s="237" t="s">
        <v>19</v>
      </c>
      <c r="F104" s="238" t="s">
        <v>595</v>
      </c>
      <c r="G104" s="236"/>
      <c r="H104" s="239">
        <v>34.700000000000003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189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178</v>
      </c>
    </row>
    <row r="105" s="15" customFormat="1">
      <c r="A105" s="15"/>
      <c r="B105" s="246"/>
      <c r="C105" s="247"/>
      <c r="D105" s="226" t="s">
        <v>189</v>
      </c>
      <c r="E105" s="248" t="s">
        <v>19</v>
      </c>
      <c r="F105" s="249" t="s">
        <v>193</v>
      </c>
      <c r="G105" s="247"/>
      <c r="H105" s="250">
        <v>34.700000000000003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189</v>
      </c>
      <c r="AU105" s="256" t="s">
        <v>82</v>
      </c>
      <c r="AV105" s="15" t="s">
        <v>186</v>
      </c>
      <c r="AW105" s="15" t="s">
        <v>33</v>
      </c>
      <c r="AX105" s="15" t="s">
        <v>72</v>
      </c>
      <c r="AY105" s="256" t="s">
        <v>178</v>
      </c>
    </row>
    <row r="106" s="14" customFormat="1">
      <c r="A106" s="14"/>
      <c r="B106" s="235"/>
      <c r="C106" s="236"/>
      <c r="D106" s="226" t="s">
        <v>189</v>
      </c>
      <c r="E106" s="237" t="s">
        <v>19</v>
      </c>
      <c r="F106" s="238" t="s">
        <v>596</v>
      </c>
      <c r="G106" s="236"/>
      <c r="H106" s="239">
        <v>41.640000000000001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189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178</v>
      </c>
    </row>
    <row r="107" s="15" customFormat="1">
      <c r="A107" s="15"/>
      <c r="B107" s="246"/>
      <c r="C107" s="247"/>
      <c r="D107" s="226" t="s">
        <v>189</v>
      </c>
      <c r="E107" s="248" t="s">
        <v>19</v>
      </c>
      <c r="F107" s="249" t="s">
        <v>193</v>
      </c>
      <c r="G107" s="247"/>
      <c r="H107" s="250">
        <v>41.640000000000001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189</v>
      </c>
      <c r="AU107" s="256" t="s">
        <v>82</v>
      </c>
      <c r="AV107" s="15" t="s">
        <v>186</v>
      </c>
      <c r="AW107" s="15" t="s">
        <v>33</v>
      </c>
      <c r="AX107" s="15" t="s">
        <v>80</v>
      </c>
      <c r="AY107" s="256" t="s">
        <v>178</v>
      </c>
    </row>
    <row r="108" s="12" customFormat="1" ht="22.8" customHeight="1">
      <c r="A108" s="12"/>
      <c r="B108" s="190"/>
      <c r="C108" s="191"/>
      <c r="D108" s="192" t="s">
        <v>71</v>
      </c>
      <c r="E108" s="204" t="s">
        <v>195</v>
      </c>
      <c r="F108" s="204" t="s">
        <v>196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SUM(P109:P110)</f>
        <v>0</v>
      </c>
      <c r="Q108" s="198"/>
      <c r="R108" s="199">
        <f>SUM(R109:R110)</f>
        <v>0.00064999999999999997</v>
      </c>
      <c r="S108" s="198"/>
      <c r="T108" s="20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80</v>
      </c>
      <c r="AT108" s="202" t="s">
        <v>71</v>
      </c>
      <c r="AU108" s="202" t="s">
        <v>80</v>
      </c>
      <c r="AY108" s="201" t="s">
        <v>178</v>
      </c>
      <c r="BK108" s="203">
        <f>SUM(BK109:BK110)</f>
        <v>0</v>
      </c>
    </row>
    <row r="109" s="2" customFormat="1" ht="24.15" customHeight="1">
      <c r="A109" s="40"/>
      <c r="B109" s="41"/>
      <c r="C109" s="206" t="s">
        <v>82</v>
      </c>
      <c r="D109" s="206" t="s">
        <v>181</v>
      </c>
      <c r="E109" s="207" t="s">
        <v>197</v>
      </c>
      <c r="F109" s="208" t="s">
        <v>198</v>
      </c>
      <c r="G109" s="209" t="s">
        <v>184</v>
      </c>
      <c r="H109" s="210">
        <v>5</v>
      </c>
      <c r="I109" s="211"/>
      <c r="J109" s="212">
        <f>ROUND(I109*H109,2)</f>
        <v>0</v>
      </c>
      <c r="K109" s="208" t="s">
        <v>185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0.00012999999999999999</v>
      </c>
      <c r="R109" s="215">
        <f>Q109*H109</f>
        <v>0.00064999999999999997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186</v>
      </c>
      <c r="AT109" s="217" t="s">
        <v>181</v>
      </c>
      <c r="AU109" s="217" t="s">
        <v>82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186</v>
      </c>
      <c r="BM109" s="217" t="s">
        <v>186</v>
      </c>
    </row>
    <row r="110" s="2" customFormat="1">
      <c r="A110" s="40"/>
      <c r="B110" s="41"/>
      <c r="C110" s="42"/>
      <c r="D110" s="219" t="s">
        <v>187</v>
      </c>
      <c r="E110" s="42"/>
      <c r="F110" s="220" t="s">
        <v>199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187</v>
      </c>
      <c r="AU110" s="19" t="s">
        <v>82</v>
      </c>
    </row>
    <row r="111" s="12" customFormat="1" ht="22.8" customHeight="1">
      <c r="A111" s="12"/>
      <c r="B111" s="190"/>
      <c r="C111" s="191"/>
      <c r="D111" s="192" t="s">
        <v>71</v>
      </c>
      <c r="E111" s="204" t="s">
        <v>201</v>
      </c>
      <c r="F111" s="204" t="s">
        <v>202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SUM(P112:P115)</f>
        <v>0</v>
      </c>
      <c r="Q111" s="198"/>
      <c r="R111" s="199">
        <f>SUM(R112:R115)</f>
        <v>0.0013880000000000001</v>
      </c>
      <c r="S111" s="198"/>
      <c r="T111" s="200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80</v>
      </c>
      <c r="AT111" s="202" t="s">
        <v>71</v>
      </c>
      <c r="AU111" s="202" t="s">
        <v>80</v>
      </c>
      <c r="AY111" s="201" t="s">
        <v>178</v>
      </c>
      <c r="BK111" s="203">
        <f>SUM(BK112:BK115)</f>
        <v>0</v>
      </c>
    </row>
    <row r="112" s="2" customFormat="1" ht="24.15" customHeight="1">
      <c r="A112" s="40"/>
      <c r="B112" s="41"/>
      <c r="C112" s="206" t="s">
        <v>203</v>
      </c>
      <c r="D112" s="206" t="s">
        <v>181</v>
      </c>
      <c r="E112" s="207" t="s">
        <v>204</v>
      </c>
      <c r="F112" s="208" t="s">
        <v>205</v>
      </c>
      <c r="G112" s="209" t="s">
        <v>184</v>
      </c>
      <c r="H112" s="210">
        <v>34.700000000000003</v>
      </c>
      <c r="I112" s="211"/>
      <c r="J112" s="212">
        <f>ROUND(I112*H112,2)</f>
        <v>0</v>
      </c>
      <c r="K112" s="208" t="s">
        <v>185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4.0000000000000003E-05</v>
      </c>
      <c r="R112" s="215">
        <f>Q112*H112</f>
        <v>0.0013880000000000001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206</v>
      </c>
      <c r="AT112" s="217" t="s">
        <v>181</v>
      </c>
      <c r="AU112" s="217" t="s">
        <v>82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206</v>
      </c>
      <c r="BM112" s="217" t="s">
        <v>597</v>
      </c>
    </row>
    <row r="113" s="2" customFormat="1">
      <c r="A113" s="40"/>
      <c r="B113" s="41"/>
      <c r="C113" s="42"/>
      <c r="D113" s="219" t="s">
        <v>187</v>
      </c>
      <c r="E113" s="42"/>
      <c r="F113" s="220" t="s">
        <v>208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187</v>
      </c>
      <c r="AU113" s="19" t="s">
        <v>82</v>
      </c>
    </row>
    <row r="114" s="14" customFormat="1">
      <c r="A114" s="14"/>
      <c r="B114" s="235"/>
      <c r="C114" s="236"/>
      <c r="D114" s="226" t="s">
        <v>189</v>
      </c>
      <c r="E114" s="237" t="s">
        <v>19</v>
      </c>
      <c r="F114" s="238" t="s">
        <v>595</v>
      </c>
      <c r="G114" s="236"/>
      <c r="H114" s="239">
        <v>34.700000000000003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189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178</v>
      </c>
    </row>
    <row r="115" s="15" customFormat="1">
      <c r="A115" s="15"/>
      <c r="B115" s="246"/>
      <c r="C115" s="247"/>
      <c r="D115" s="226" t="s">
        <v>189</v>
      </c>
      <c r="E115" s="248" t="s">
        <v>19</v>
      </c>
      <c r="F115" s="249" t="s">
        <v>193</v>
      </c>
      <c r="G115" s="247"/>
      <c r="H115" s="250">
        <v>34.700000000000003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189</v>
      </c>
      <c r="AU115" s="256" t="s">
        <v>82</v>
      </c>
      <c r="AV115" s="15" t="s">
        <v>186</v>
      </c>
      <c r="AW115" s="15" t="s">
        <v>33</v>
      </c>
      <c r="AX115" s="15" t="s">
        <v>80</v>
      </c>
      <c r="AY115" s="256" t="s">
        <v>178</v>
      </c>
    </row>
    <row r="116" s="12" customFormat="1" ht="22.8" customHeight="1">
      <c r="A116" s="12"/>
      <c r="B116" s="190"/>
      <c r="C116" s="191"/>
      <c r="D116" s="192" t="s">
        <v>71</v>
      </c>
      <c r="E116" s="204" t="s">
        <v>233</v>
      </c>
      <c r="F116" s="204" t="s">
        <v>234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SUM(P117:P125)</f>
        <v>0</v>
      </c>
      <c r="Q116" s="198"/>
      <c r="R116" s="199">
        <f>SUM(R117:R125)</f>
        <v>0.0031816000000000006</v>
      </c>
      <c r="S116" s="198"/>
      <c r="T116" s="200">
        <f>SUM(T117:T125)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80</v>
      </c>
      <c r="AT116" s="202" t="s">
        <v>71</v>
      </c>
      <c r="AU116" s="202" t="s">
        <v>80</v>
      </c>
      <c r="AY116" s="201" t="s">
        <v>178</v>
      </c>
      <c r="BK116" s="203">
        <f>SUM(BK117:BK125)</f>
        <v>0</v>
      </c>
    </row>
    <row r="117" s="2" customFormat="1" ht="16.5" customHeight="1">
      <c r="A117" s="40"/>
      <c r="B117" s="41"/>
      <c r="C117" s="206" t="s">
        <v>186</v>
      </c>
      <c r="D117" s="206" t="s">
        <v>181</v>
      </c>
      <c r="E117" s="207" t="s">
        <v>236</v>
      </c>
      <c r="F117" s="208" t="s">
        <v>237</v>
      </c>
      <c r="G117" s="209" t="s">
        <v>184</v>
      </c>
      <c r="H117" s="210">
        <v>30.681999999999999</v>
      </c>
      <c r="I117" s="211"/>
      <c r="J117" s="212">
        <f>ROUND(I117*H117,2)</f>
        <v>0</v>
      </c>
      <c r="K117" s="208" t="s">
        <v>185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186</v>
      </c>
      <c r="AT117" s="217" t="s">
        <v>181</v>
      </c>
      <c r="AU117" s="217" t="s">
        <v>82</v>
      </c>
      <c r="AY117" s="19" t="s">
        <v>178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186</v>
      </c>
      <c r="BM117" s="217" t="s">
        <v>598</v>
      </c>
    </row>
    <row r="118" s="2" customFormat="1">
      <c r="A118" s="40"/>
      <c r="B118" s="41"/>
      <c r="C118" s="42"/>
      <c r="D118" s="219" t="s">
        <v>187</v>
      </c>
      <c r="E118" s="42"/>
      <c r="F118" s="220" t="s">
        <v>238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187</v>
      </c>
      <c r="AU118" s="19" t="s">
        <v>82</v>
      </c>
    </row>
    <row r="119" s="13" customFormat="1">
      <c r="A119" s="13"/>
      <c r="B119" s="224"/>
      <c r="C119" s="225"/>
      <c r="D119" s="226" t="s">
        <v>189</v>
      </c>
      <c r="E119" s="227" t="s">
        <v>19</v>
      </c>
      <c r="F119" s="228" t="s">
        <v>599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189</v>
      </c>
      <c r="AU119" s="234" t="s">
        <v>82</v>
      </c>
      <c r="AV119" s="13" t="s">
        <v>80</v>
      </c>
      <c r="AW119" s="13" t="s">
        <v>33</v>
      </c>
      <c r="AX119" s="13" t="s">
        <v>72</v>
      </c>
      <c r="AY119" s="234" t="s">
        <v>178</v>
      </c>
    </row>
    <row r="120" s="14" customFormat="1">
      <c r="A120" s="14"/>
      <c r="B120" s="235"/>
      <c r="C120" s="236"/>
      <c r="D120" s="226" t="s">
        <v>189</v>
      </c>
      <c r="E120" s="237" t="s">
        <v>19</v>
      </c>
      <c r="F120" s="238" t="s">
        <v>600</v>
      </c>
      <c r="G120" s="236"/>
      <c r="H120" s="239">
        <v>30.681999999999999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189</v>
      </c>
      <c r="AU120" s="245" t="s">
        <v>82</v>
      </c>
      <c r="AV120" s="14" t="s">
        <v>82</v>
      </c>
      <c r="AW120" s="14" t="s">
        <v>33</v>
      </c>
      <c r="AX120" s="14" t="s">
        <v>72</v>
      </c>
      <c r="AY120" s="245" t="s">
        <v>178</v>
      </c>
    </row>
    <row r="121" s="15" customFormat="1">
      <c r="A121" s="15"/>
      <c r="B121" s="246"/>
      <c r="C121" s="247"/>
      <c r="D121" s="226" t="s">
        <v>189</v>
      </c>
      <c r="E121" s="248" t="s">
        <v>19</v>
      </c>
      <c r="F121" s="249" t="s">
        <v>193</v>
      </c>
      <c r="G121" s="247"/>
      <c r="H121" s="250">
        <v>30.681999999999999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189</v>
      </c>
      <c r="AU121" s="256" t="s">
        <v>82</v>
      </c>
      <c r="AV121" s="15" t="s">
        <v>186</v>
      </c>
      <c r="AW121" s="15" t="s">
        <v>33</v>
      </c>
      <c r="AX121" s="15" t="s">
        <v>80</v>
      </c>
      <c r="AY121" s="256" t="s">
        <v>178</v>
      </c>
    </row>
    <row r="122" s="2" customFormat="1" ht="16.5" customHeight="1">
      <c r="A122" s="40"/>
      <c r="B122" s="41"/>
      <c r="C122" s="206" t="s">
        <v>220</v>
      </c>
      <c r="D122" s="206" t="s">
        <v>181</v>
      </c>
      <c r="E122" s="207" t="s">
        <v>240</v>
      </c>
      <c r="F122" s="208" t="s">
        <v>241</v>
      </c>
      <c r="G122" s="209" t="s">
        <v>184</v>
      </c>
      <c r="H122" s="210">
        <v>0.38800000000000001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0.0082000000000000007</v>
      </c>
      <c r="R122" s="215">
        <f>Q122*H122</f>
        <v>0.0031816000000000006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186</v>
      </c>
      <c r="AT122" s="217" t="s">
        <v>181</v>
      </c>
      <c r="AU122" s="217" t="s">
        <v>82</v>
      </c>
      <c r="AY122" s="19" t="s">
        <v>178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186</v>
      </c>
      <c r="BM122" s="217" t="s">
        <v>224</v>
      </c>
    </row>
    <row r="123" s="13" customFormat="1">
      <c r="A123" s="13"/>
      <c r="B123" s="224"/>
      <c r="C123" s="225"/>
      <c r="D123" s="226" t="s">
        <v>189</v>
      </c>
      <c r="E123" s="227" t="s">
        <v>19</v>
      </c>
      <c r="F123" s="228" t="s">
        <v>601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189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178</v>
      </c>
    </row>
    <row r="124" s="14" customFormat="1">
      <c r="A124" s="14"/>
      <c r="B124" s="235"/>
      <c r="C124" s="236"/>
      <c r="D124" s="226" t="s">
        <v>189</v>
      </c>
      <c r="E124" s="237" t="s">
        <v>19</v>
      </c>
      <c r="F124" s="238" t="s">
        <v>602</v>
      </c>
      <c r="G124" s="236"/>
      <c r="H124" s="239">
        <v>0.38800000000000001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189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178</v>
      </c>
    </row>
    <row r="125" s="15" customFormat="1">
      <c r="A125" s="15"/>
      <c r="B125" s="246"/>
      <c r="C125" s="247"/>
      <c r="D125" s="226" t="s">
        <v>189</v>
      </c>
      <c r="E125" s="248" t="s">
        <v>19</v>
      </c>
      <c r="F125" s="249" t="s">
        <v>193</v>
      </c>
      <c r="G125" s="247"/>
      <c r="H125" s="250">
        <v>0.38800000000000001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189</v>
      </c>
      <c r="AU125" s="256" t="s">
        <v>82</v>
      </c>
      <c r="AV125" s="15" t="s">
        <v>186</v>
      </c>
      <c r="AW125" s="15" t="s">
        <v>33</v>
      </c>
      <c r="AX125" s="15" t="s">
        <v>80</v>
      </c>
      <c r="AY125" s="256" t="s">
        <v>178</v>
      </c>
    </row>
    <row r="126" s="12" customFormat="1" ht="22.8" customHeight="1">
      <c r="A126" s="12"/>
      <c r="B126" s="190"/>
      <c r="C126" s="191"/>
      <c r="D126" s="192" t="s">
        <v>71</v>
      </c>
      <c r="E126" s="204" t="s">
        <v>246</v>
      </c>
      <c r="F126" s="204" t="s">
        <v>247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SUM(P127:P136)</f>
        <v>0</v>
      </c>
      <c r="Q126" s="198"/>
      <c r="R126" s="199">
        <f>SUM(R127:R136)</f>
        <v>0</v>
      </c>
      <c r="S126" s="198"/>
      <c r="T126" s="200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80</v>
      </c>
      <c r="AT126" s="202" t="s">
        <v>71</v>
      </c>
      <c r="AU126" s="202" t="s">
        <v>80</v>
      </c>
      <c r="AY126" s="201" t="s">
        <v>178</v>
      </c>
      <c r="BK126" s="203">
        <f>SUM(BK127:BK136)</f>
        <v>0</v>
      </c>
    </row>
    <row r="127" s="2" customFormat="1" ht="24.15" customHeight="1">
      <c r="A127" s="40"/>
      <c r="B127" s="41"/>
      <c r="C127" s="206" t="s">
        <v>179</v>
      </c>
      <c r="D127" s="206" t="s">
        <v>181</v>
      </c>
      <c r="E127" s="207" t="s">
        <v>249</v>
      </c>
      <c r="F127" s="208" t="s">
        <v>250</v>
      </c>
      <c r="G127" s="209" t="s">
        <v>251</v>
      </c>
      <c r="H127" s="210">
        <v>1.403</v>
      </c>
      <c r="I127" s="211"/>
      <c r="J127" s="212">
        <f>ROUND(I127*H127,2)</f>
        <v>0</v>
      </c>
      <c r="K127" s="208" t="s">
        <v>185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186</v>
      </c>
      <c r="AT127" s="217" t="s">
        <v>181</v>
      </c>
      <c r="AU127" s="217" t="s">
        <v>82</v>
      </c>
      <c r="AY127" s="19" t="s">
        <v>178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186</v>
      </c>
      <c r="BM127" s="217" t="s">
        <v>230</v>
      </c>
    </row>
    <row r="128" s="2" customFormat="1">
      <c r="A128" s="40"/>
      <c r="B128" s="41"/>
      <c r="C128" s="42"/>
      <c r="D128" s="219" t="s">
        <v>187</v>
      </c>
      <c r="E128" s="42"/>
      <c r="F128" s="220" t="s">
        <v>252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187</v>
      </c>
      <c r="AU128" s="19" t="s">
        <v>82</v>
      </c>
    </row>
    <row r="129" s="2" customFormat="1" ht="21.75" customHeight="1">
      <c r="A129" s="40"/>
      <c r="B129" s="41"/>
      <c r="C129" s="206" t="s">
        <v>235</v>
      </c>
      <c r="D129" s="206" t="s">
        <v>181</v>
      </c>
      <c r="E129" s="207" t="s">
        <v>253</v>
      </c>
      <c r="F129" s="208" t="s">
        <v>254</v>
      </c>
      <c r="G129" s="209" t="s">
        <v>251</v>
      </c>
      <c r="H129" s="210">
        <v>1.403</v>
      </c>
      <c r="I129" s="211"/>
      <c r="J129" s="212">
        <f>ROUND(I129*H129,2)</f>
        <v>0</v>
      </c>
      <c r="K129" s="208" t="s">
        <v>185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186</v>
      </c>
      <c r="AT129" s="217" t="s">
        <v>181</v>
      </c>
      <c r="AU129" s="217" t="s">
        <v>82</v>
      </c>
      <c r="AY129" s="19" t="s">
        <v>178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186</v>
      </c>
      <c r="BM129" s="217" t="s">
        <v>8</v>
      </c>
    </row>
    <row r="130" s="2" customFormat="1">
      <c r="A130" s="40"/>
      <c r="B130" s="41"/>
      <c r="C130" s="42"/>
      <c r="D130" s="219" t="s">
        <v>187</v>
      </c>
      <c r="E130" s="42"/>
      <c r="F130" s="220" t="s">
        <v>256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187</v>
      </c>
      <c r="AU130" s="19" t="s">
        <v>82</v>
      </c>
    </row>
    <row r="131" s="2" customFormat="1" ht="24.15" customHeight="1">
      <c r="A131" s="40"/>
      <c r="B131" s="41"/>
      <c r="C131" s="206" t="s">
        <v>224</v>
      </c>
      <c r="D131" s="206" t="s">
        <v>181</v>
      </c>
      <c r="E131" s="207" t="s">
        <v>258</v>
      </c>
      <c r="F131" s="208" t="s">
        <v>259</v>
      </c>
      <c r="G131" s="209" t="s">
        <v>251</v>
      </c>
      <c r="H131" s="210">
        <v>26.657</v>
      </c>
      <c r="I131" s="211"/>
      <c r="J131" s="212">
        <f>ROUND(I131*H131,2)</f>
        <v>0</v>
      </c>
      <c r="K131" s="208" t="s">
        <v>185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186</v>
      </c>
      <c r="AT131" s="217" t="s">
        <v>181</v>
      </c>
      <c r="AU131" s="217" t="s">
        <v>82</v>
      </c>
      <c r="AY131" s="19" t="s">
        <v>178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186</v>
      </c>
      <c r="BM131" s="217" t="s">
        <v>242</v>
      </c>
    </row>
    <row r="132" s="2" customFormat="1">
      <c r="A132" s="40"/>
      <c r="B132" s="41"/>
      <c r="C132" s="42"/>
      <c r="D132" s="219" t="s">
        <v>187</v>
      </c>
      <c r="E132" s="42"/>
      <c r="F132" s="220" t="s">
        <v>261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187</v>
      </c>
      <c r="AU132" s="19" t="s">
        <v>82</v>
      </c>
    </row>
    <row r="133" s="14" customFormat="1">
      <c r="A133" s="14"/>
      <c r="B133" s="235"/>
      <c r="C133" s="236"/>
      <c r="D133" s="226" t="s">
        <v>189</v>
      </c>
      <c r="E133" s="237" t="s">
        <v>19</v>
      </c>
      <c r="F133" s="238" t="s">
        <v>603</v>
      </c>
      <c r="G133" s="236"/>
      <c r="H133" s="239">
        <v>26.657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189</v>
      </c>
      <c r="AU133" s="245" t="s">
        <v>82</v>
      </c>
      <c r="AV133" s="14" t="s">
        <v>82</v>
      </c>
      <c r="AW133" s="14" t="s">
        <v>33</v>
      </c>
      <c r="AX133" s="14" t="s">
        <v>72</v>
      </c>
      <c r="AY133" s="245" t="s">
        <v>178</v>
      </c>
    </row>
    <row r="134" s="15" customFormat="1">
      <c r="A134" s="15"/>
      <c r="B134" s="246"/>
      <c r="C134" s="247"/>
      <c r="D134" s="226" t="s">
        <v>189</v>
      </c>
      <c r="E134" s="248" t="s">
        <v>19</v>
      </c>
      <c r="F134" s="249" t="s">
        <v>193</v>
      </c>
      <c r="G134" s="247"/>
      <c r="H134" s="250">
        <v>26.657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189</v>
      </c>
      <c r="AU134" s="256" t="s">
        <v>82</v>
      </c>
      <c r="AV134" s="15" t="s">
        <v>186</v>
      </c>
      <c r="AW134" s="15" t="s">
        <v>33</v>
      </c>
      <c r="AX134" s="15" t="s">
        <v>80</v>
      </c>
      <c r="AY134" s="256" t="s">
        <v>178</v>
      </c>
    </row>
    <row r="135" s="2" customFormat="1" ht="24.15" customHeight="1">
      <c r="A135" s="40"/>
      <c r="B135" s="41"/>
      <c r="C135" s="206" t="s">
        <v>248</v>
      </c>
      <c r="D135" s="206" t="s">
        <v>181</v>
      </c>
      <c r="E135" s="207" t="s">
        <v>263</v>
      </c>
      <c r="F135" s="208" t="s">
        <v>264</v>
      </c>
      <c r="G135" s="209" t="s">
        <v>251</v>
      </c>
      <c r="H135" s="210">
        <v>1.403</v>
      </c>
      <c r="I135" s="211"/>
      <c r="J135" s="212">
        <f>ROUND(I135*H135,2)</f>
        <v>0</v>
      </c>
      <c r="K135" s="208" t="s">
        <v>185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186</v>
      </c>
      <c r="AT135" s="217" t="s">
        <v>181</v>
      </c>
      <c r="AU135" s="217" t="s">
        <v>82</v>
      </c>
      <c r="AY135" s="19" t="s">
        <v>178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186</v>
      </c>
      <c r="BM135" s="217" t="s">
        <v>206</v>
      </c>
    </row>
    <row r="136" s="2" customFormat="1">
      <c r="A136" s="40"/>
      <c r="B136" s="41"/>
      <c r="C136" s="42"/>
      <c r="D136" s="219" t="s">
        <v>187</v>
      </c>
      <c r="E136" s="42"/>
      <c r="F136" s="220" t="s">
        <v>266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187</v>
      </c>
      <c r="AU136" s="19" t="s">
        <v>82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267</v>
      </c>
      <c r="F137" s="204" t="s">
        <v>268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SUM(P138:P139)</f>
        <v>0</v>
      </c>
      <c r="Q137" s="198"/>
      <c r="R137" s="199">
        <f>SUM(R138:R139)</f>
        <v>0</v>
      </c>
      <c r="S137" s="198"/>
      <c r="T137" s="20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71</v>
      </c>
      <c r="AU137" s="202" t="s">
        <v>80</v>
      </c>
      <c r="AY137" s="201" t="s">
        <v>178</v>
      </c>
      <c r="BK137" s="203">
        <f>SUM(BK138:BK139)</f>
        <v>0</v>
      </c>
    </row>
    <row r="138" s="2" customFormat="1" ht="33" customHeight="1">
      <c r="A138" s="40"/>
      <c r="B138" s="41"/>
      <c r="C138" s="206" t="s">
        <v>230</v>
      </c>
      <c r="D138" s="206" t="s">
        <v>181</v>
      </c>
      <c r="E138" s="207" t="s">
        <v>270</v>
      </c>
      <c r="F138" s="208" t="s">
        <v>271</v>
      </c>
      <c r="G138" s="209" t="s">
        <v>251</v>
      </c>
      <c r="H138" s="210">
        <v>0.017999999999999999</v>
      </c>
      <c r="I138" s="211"/>
      <c r="J138" s="212">
        <f>ROUND(I138*H138,2)</f>
        <v>0</v>
      </c>
      <c r="K138" s="208" t="s">
        <v>185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186</v>
      </c>
      <c r="AT138" s="217" t="s">
        <v>181</v>
      </c>
      <c r="AU138" s="217" t="s">
        <v>82</v>
      </c>
      <c r="AY138" s="19" t="s">
        <v>178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186</v>
      </c>
      <c r="BM138" s="217" t="s">
        <v>255</v>
      </c>
    </row>
    <row r="139" s="2" customFormat="1">
      <c r="A139" s="40"/>
      <c r="B139" s="41"/>
      <c r="C139" s="42"/>
      <c r="D139" s="219" t="s">
        <v>187</v>
      </c>
      <c r="E139" s="42"/>
      <c r="F139" s="220" t="s">
        <v>273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187</v>
      </c>
      <c r="AU139" s="19" t="s">
        <v>82</v>
      </c>
    </row>
    <row r="140" s="12" customFormat="1" ht="25.92" customHeight="1">
      <c r="A140" s="12"/>
      <c r="B140" s="190"/>
      <c r="C140" s="191"/>
      <c r="D140" s="192" t="s">
        <v>71</v>
      </c>
      <c r="E140" s="193" t="s">
        <v>274</v>
      </c>
      <c r="F140" s="193" t="s">
        <v>275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P141+P146+P150+P181+P187+P193+P218+P281+P295</f>
        <v>0</v>
      </c>
      <c r="Q140" s="198"/>
      <c r="R140" s="199">
        <f>R141+R146+R150+R181+R187+R193+R218+R281+R295</f>
        <v>0.29420498049999999</v>
      </c>
      <c r="S140" s="198"/>
      <c r="T140" s="200">
        <f>T141+T146+T150+T181+T187+T193+T218+T281+T295</f>
        <v>1.3322313399999997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82</v>
      </c>
      <c r="AT140" s="202" t="s">
        <v>71</v>
      </c>
      <c r="AU140" s="202" t="s">
        <v>72</v>
      </c>
      <c r="AY140" s="201" t="s">
        <v>178</v>
      </c>
      <c r="BK140" s="203">
        <f>BK141+BK146+BK150+BK181+BK187+BK193+BK218+BK281+BK295</f>
        <v>0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276</v>
      </c>
      <c r="F141" s="204" t="s">
        <v>277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SUM(P142:P145)</f>
        <v>0</v>
      </c>
      <c r="Q141" s="198"/>
      <c r="R141" s="199">
        <f>SUM(R142:R145)</f>
        <v>0</v>
      </c>
      <c r="S141" s="198"/>
      <c r="T141" s="200">
        <f>SUM(T142:T145)</f>
        <v>0.017069999999999998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82</v>
      </c>
      <c r="AT141" s="202" t="s">
        <v>71</v>
      </c>
      <c r="AU141" s="202" t="s">
        <v>80</v>
      </c>
      <c r="AY141" s="201" t="s">
        <v>178</v>
      </c>
      <c r="BK141" s="203">
        <f>SUM(BK142:BK145)</f>
        <v>0</v>
      </c>
    </row>
    <row r="142" s="2" customFormat="1" ht="16.5" customHeight="1">
      <c r="A142" s="40"/>
      <c r="B142" s="41"/>
      <c r="C142" s="206" t="s">
        <v>257</v>
      </c>
      <c r="D142" s="206" t="s">
        <v>181</v>
      </c>
      <c r="E142" s="207" t="s">
        <v>278</v>
      </c>
      <c r="F142" s="208" t="s">
        <v>604</v>
      </c>
      <c r="G142" s="209" t="s">
        <v>280</v>
      </c>
      <c r="H142" s="210">
        <v>1</v>
      </c>
      <c r="I142" s="211"/>
      <c r="J142" s="212">
        <f>ROUND(I142*H142,2)</f>
        <v>0</v>
      </c>
      <c r="K142" s="208" t="s">
        <v>185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0.017069999999999998</v>
      </c>
      <c r="T142" s="216">
        <f>S142*H142</f>
        <v>0.017069999999999998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206</v>
      </c>
      <c r="AT142" s="217" t="s">
        <v>181</v>
      </c>
      <c r="AU142" s="217" t="s">
        <v>82</v>
      </c>
      <c r="AY142" s="19" t="s">
        <v>178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206</v>
      </c>
      <c r="BM142" s="217" t="s">
        <v>260</v>
      </c>
    </row>
    <row r="143" s="2" customFormat="1">
      <c r="A143" s="40"/>
      <c r="B143" s="41"/>
      <c r="C143" s="42"/>
      <c r="D143" s="219" t="s">
        <v>187</v>
      </c>
      <c r="E143" s="42"/>
      <c r="F143" s="220" t="s">
        <v>282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187</v>
      </c>
      <c r="AU143" s="19" t="s">
        <v>82</v>
      </c>
    </row>
    <row r="144" s="14" customFormat="1">
      <c r="A144" s="14"/>
      <c r="B144" s="235"/>
      <c r="C144" s="236"/>
      <c r="D144" s="226" t="s">
        <v>189</v>
      </c>
      <c r="E144" s="237" t="s">
        <v>19</v>
      </c>
      <c r="F144" s="238" t="s">
        <v>80</v>
      </c>
      <c r="G144" s="236"/>
      <c r="H144" s="239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189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178</v>
      </c>
    </row>
    <row r="145" s="15" customFormat="1">
      <c r="A145" s="15"/>
      <c r="B145" s="246"/>
      <c r="C145" s="247"/>
      <c r="D145" s="226" t="s">
        <v>189</v>
      </c>
      <c r="E145" s="248" t="s">
        <v>19</v>
      </c>
      <c r="F145" s="249" t="s">
        <v>193</v>
      </c>
      <c r="G145" s="247"/>
      <c r="H145" s="250">
        <v>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189</v>
      </c>
      <c r="AU145" s="256" t="s">
        <v>82</v>
      </c>
      <c r="AV145" s="15" t="s">
        <v>186</v>
      </c>
      <c r="AW145" s="15" t="s">
        <v>33</v>
      </c>
      <c r="AX145" s="15" t="s">
        <v>80</v>
      </c>
      <c r="AY145" s="256" t="s">
        <v>178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288</v>
      </c>
      <c r="F146" s="204" t="s">
        <v>289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SUM(P147:P149)</f>
        <v>0</v>
      </c>
      <c r="Q146" s="198"/>
      <c r="R146" s="199">
        <f>SUM(R147:R149)</f>
        <v>0</v>
      </c>
      <c r="S146" s="198"/>
      <c r="T146" s="20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71</v>
      </c>
      <c r="AU146" s="202" t="s">
        <v>80</v>
      </c>
      <c r="AY146" s="201" t="s">
        <v>178</v>
      </c>
      <c r="BK146" s="203">
        <f>SUM(BK147:BK149)</f>
        <v>0</v>
      </c>
    </row>
    <row r="147" s="2" customFormat="1" ht="16.5" customHeight="1">
      <c r="A147" s="40"/>
      <c r="B147" s="41"/>
      <c r="C147" s="206" t="s">
        <v>8</v>
      </c>
      <c r="D147" s="206" t="s">
        <v>181</v>
      </c>
      <c r="E147" s="207" t="s">
        <v>290</v>
      </c>
      <c r="F147" s="208" t="s">
        <v>291</v>
      </c>
      <c r="G147" s="209" t="s">
        <v>280</v>
      </c>
      <c r="H147" s="210">
        <v>1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206</v>
      </c>
      <c r="AT147" s="217" t="s">
        <v>181</v>
      </c>
      <c r="AU147" s="217" t="s">
        <v>82</v>
      </c>
      <c r="AY147" s="19" t="s">
        <v>178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206</v>
      </c>
      <c r="BM147" s="217" t="s">
        <v>265</v>
      </c>
    </row>
    <row r="148" s="2" customFormat="1" ht="24.15" customHeight="1">
      <c r="A148" s="40"/>
      <c r="B148" s="41"/>
      <c r="C148" s="206" t="s">
        <v>269</v>
      </c>
      <c r="D148" s="206" t="s">
        <v>181</v>
      </c>
      <c r="E148" s="207" t="s">
        <v>294</v>
      </c>
      <c r="F148" s="208" t="s">
        <v>295</v>
      </c>
      <c r="G148" s="209" t="s">
        <v>251</v>
      </c>
      <c r="H148" s="210">
        <v>0.0040000000000000001</v>
      </c>
      <c r="I148" s="211"/>
      <c r="J148" s="212">
        <f>ROUND(I148*H148,2)</f>
        <v>0</v>
      </c>
      <c r="K148" s="208" t="s">
        <v>185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206</v>
      </c>
      <c r="AT148" s="217" t="s">
        <v>181</v>
      </c>
      <c r="AU148" s="217" t="s">
        <v>82</v>
      </c>
      <c r="AY148" s="19" t="s">
        <v>178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206</v>
      </c>
      <c r="BM148" s="217" t="s">
        <v>272</v>
      </c>
    </row>
    <row r="149" s="2" customFormat="1">
      <c r="A149" s="40"/>
      <c r="B149" s="41"/>
      <c r="C149" s="42"/>
      <c r="D149" s="219" t="s">
        <v>187</v>
      </c>
      <c r="E149" s="42"/>
      <c r="F149" s="220" t="s">
        <v>297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187</v>
      </c>
      <c r="AU149" s="19" t="s">
        <v>82</v>
      </c>
    </row>
    <row r="150" s="12" customFormat="1" ht="22.8" customHeight="1">
      <c r="A150" s="12"/>
      <c r="B150" s="190"/>
      <c r="C150" s="191"/>
      <c r="D150" s="192" t="s">
        <v>71</v>
      </c>
      <c r="E150" s="204" t="s">
        <v>298</v>
      </c>
      <c r="F150" s="204" t="s">
        <v>299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SUM(P151:P180)</f>
        <v>0</v>
      </c>
      <c r="Q150" s="198"/>
      <c r="R150" s="199">
        <f>SUM(R151:R180)</f>
        <v>0.021066999999999999</v>
      </c>
      <c r="S150" s="198"/>
      <c r="T150" s="200">
        <f>SUM(T151:T180)</f>
        <v>1.26421874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82</v>
      </c>
      <c r="AT150" s="202" t="s">
        <v>71</v>
      </c>
      <c r="AU150" s="202" t="s">
        <v>80</v>
      </c>
      <c r="AY150" s="201" t="s">
        <v>178</v>
      </c>
      <c r="BK150" s="203">
        <f>SUM(BK151:BK180)</f>
        <v>0</v>
      </c>
    </row>
    <row r="151" s="2" customFormat="1" ht="24.15" customHeight="1">
      <c r="A151" s="40"/>
      <c r="B151" s="41"/>
      <c r="C151" s="206" t="s">
        <v>242</v>
      </c>
      <c r="D151" s="206" t="s">
        <v>181</v>
      </c>
      <c r="E151" s="207" t="s">
        <v>307</v>
      </c>
      <c r="F151" s="208" t="s">
        <v>308</v>
      </c>
      <c r="G151" s="209" t="s">
        <v>184</v>
      </c>
      <c r="H151" s="210">
        <v>37.006999999999998</v>
      </c>
      <c r="I151" s="211"/>
      <c r="J151" s="212">
        <f>ROUND(I151*H151,2)</f>
        <v>0</v>
      </c>
      <c r="K151" s="208" t="s">
        <v>185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0.00020000000000000001</v>
      </c>
      <c r="R151" s="215">
        <f>Q151*H151</f>
        <v>0.0074013999999999998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206</v>
      </c>
      <c r="AT151" s="217" t="s">
        <v>181</v>
      </c>
      <c r="AU151" s="217" t="s">
        <v>82</v>
      </c>
      <c r="AY151" s="19" t="s">
        <v>178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206</v>
      </c>
      <c r="BM151" s="217" t="s">
        <v>351</v>
      </c>
    </row>
    <row r="152" s="2" customFormat="1">
      <c r="A152" s="40"/>
      <c r="B152" s="41"/>
      <c r="C152" s="42"/>
      <c r="D152" s="219" t="s">
        <v>187</v>
      </c>
      <c r="E152" s="42"/>
      <c r="F152" s="220" t="s">
        <v>310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187</v>
      </c>
      <c r="AU152" s="19" t="s">
        <v>82</v>
      </c>
    </row>
    <row r="153" s="13" customFormat="1">
      <c r="A153" s="13"/>
      <c r="B153" s="224"/>
      <c r="C153" s="225"/>
      <c r="D153" s="226" t="s">
        <v>189</v>
      </c>
      <c r="E153" s="227" t="s">
        <v>19</v>
      </c>
      <c r="F153" s="228" t="s">
        <v>605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189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178</v>
      </c>
    </row>
    <row r="154" s="14" customFormat="1">
      <c r="A154" s="14"/>
      <c r="B154" s="235"/>
      <c r="C154" s="236"/>
      <c r="D154" s="226" t="s">
        <v>189</v>
      </c>
      <c r="E154" s="237" t="s">
        <v>19</v>
      </c>
      <c r="F154" s="238" t="s">
        <v>606</v>
      </c>
      <c r="G154" s="236"/>
      <c r="H154" s="239">
        <v>37.006999999999998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189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178</v>
      </c>
    </row>
    <row r="155" s="15" customFormat="1">
      <c r="A155" s="15"/>
      <c r="B155" s="246"/>
      <c r="C155" s="247"/>
      <c r="D155" s="226" t="s">
        <v>189</v>
      </c>
      <c r="E155" s="248" t="s">
        <v>19</v>
      </c>
      <c r="F155" s="249" t="s">
        <v>193</v>
      </c>
      <c r="G155" s="247"/>
      <c r="H155" s="250">
        <v>37.006999999999998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189</v>
      </c>
      <c r="AU155" s="256" t="s">
        <v>82</v>
      </c>
      <c r="AV155" s="15" t="s">
        <v>186</v>
      </c>
      <c r="AW155" s="15" t="s">
        <v>33</v>
      </c>
      <c r="AX155" s="15" t="s">
        <v>80</v>
      </c>
      <c r="AY155" s="256" t="s">
        <v>178</v>
      </c>
    </row>
    <row r="156" s="2" customFormat="1" ht="24.15" customHeight="1">
      <c r="A156" s="40"/>
      <c r="B156" s="41"/>
      <c r="C156" s="206" t="s">
        <v>283</v>
      </c>
      <c r="D156" s="206" t="s">
        <v>181</v>
      </c>
      <c r="E156" s="207" t="s">
        <v>313</v>
      </c>
      <c r="F156" s="208" t="s">
        <v>314</v>
      </c>
      <c r="G156" s="209" t="s">
        <v>184</v>
      </c>
      <c r="H156" s="210">
        <v>20.713999999999999</v>
      </c>
      <c r="I156" s="211"/>
      <c r="J156" s="212">
        <f>ROUND(I156*H156,2)</f>
        <v>0</v>
      </c>
      <c r="K156" s="208" t="s">
        <v>185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0.059409999999999998</v>
      </c>
      <c r="T156" s="216">
        <f>S156*H156</f>
        <v>1.2306187399999999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206</v>
      </c>
      <c r="AT156" s="217" t="s">
        <v>181</v>
      </c>
      <c r="AU156" s="217" t="s">
        <v>82</v>
      </c>
      <c r="AY156" s="19" t="s">
        <v>178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206</v>
      </c>
      <c r="BM156" s="217" t="s">
        <v>292</v>
      </c>
    </row>
    <row r="157" s="2" customFormat="1">
      <c r="A157" s="40"/>
      <c r="B157" s="41"/>
      <c r="C157" s="42"/>
      <c r="D157" s="219" t="s">
        <v>187</v>
      </c>
      <c r="E157" s="42"/>
      <c r="F157" s="220" t="s">
        <v>316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187</v>
      </c>
      <c r="AU157" s="19" t="s">
        <v>82</v>
      </c>
    </row>
    <row r="158" s="13" customFormat="1">
      <c r="A158" s="13"/>
      <c r="B158" s="224"/>
      <c r="C158" s="225"/>
      <c r="D158" s="226" t="s">
        <v>189</v>
      </c>
      <c r="E158" s="227" t="s">
        <v>19</v>
      </c>
      <c r="F158" s="228" t="s">
        <v>607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189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178</v>
      </c>
    </row>
    <row r="159" s="14" customFormat="1">
      <c r="A159" s="14"/>
      <c r="B159" s="235"/>
      <c r="C159" s="236"/>
      <c r="D159" s="226" t="s">
        <v>189</v>
      </c>
      <c r="E159" s="237" t="s">
        <v>19</v>
      </c>
      <c r="F159" s="238" t="s">
        <v>608</v>
      </c>
      <c r="G159" s="236"/>
      <c r="H159" s="239">
        <v>20.713999999999999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189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178</v>
      </c>
    </row>
    <row r="160" s="15" customFormat="1">
      <c r="A160" s="15"/>
      <c r="B160" s="246"/>
      <c r="C160" s="247"/>
      <c r="D160" s="226" t="s">
        <v>189</v>
      </c>
      <c r="E160" s="248" t="s">
        <v>19</v>
      </c>
      <c r="F160" s="249" t="s">
        <v>193</v>
      </c>
      <c r="G160" s="247"/>
      <c r="H160" s="250">
        <v>20.713999999999999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189</v>
      </c>
      <c r="AU160" s="256" t="s">
        <v>82</v>
      </c>
      <c r="AV160" s="15" t="s">
        <v>186</v>
      </c>
      <c r="AW160" s="15" t="s">
        <v>33</v>
      </c>
      <c r="AX160" s="15" t="s">
        <v>80</v>
      </c>
      <c r="AY160" s="256" t="s">
        <v>178</v>
      </c>
    </row>
    <row r="161" s="2" customFormat="1" ht="33" customHeight="1">
      <c r="A161" s="40"/>
      <c r="B161" s="41"/>
      <c r="C161" s="206" t="s">
        <v>206</v>
      </c>
      <c r="D161" s="206" t="s">
        <v>181</v>
      </c>
      <c r="E161" s="207" t="s">
        <v>609</v>
      </c>
      <c r="F161" s="208" t="s">
        <v>610</v>
      </c>
      <c r="G161" s="209" t="s">
        <v>333</v>
      </c>
      <c r="H161" s="210">
        <v>6</v>
      </c>
      <c r="I161" s="211"/>
      <c r="J161" s="212">
        <f>ROUND(I161*H161,2)</f>
        <v>0</v>
      </c>
      <c r="K161" s="208" t="s">
        <v>185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0.0022775999999999999</v>
      </c>
      <c r="R161" s="215">
        <f>Q161*H161</f>
        <v>0.0136656</v>
      </c>
      <c r="S161" s="215">
        <v>0.0055999999999999999</v>
      </c>
      <c r="T161" s="216">
        <f>S161*H161</f>
        <v>0.033599999999999998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206</v>
      </c>
      <c r="AT161" s="217" t="s">
        <v>181</v>
      </c>
      <c r="AU161" s="217" t="s">
        <v>82</v>
      </c>
      <c r="AY161" s="19" t="s">
        <v>178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206</v>
      </c>
      <c r="BM161" s="217" t="s">
        <v>296</v>
      </c>
    </row>
    <row r="162" s="2" customFormat="1">
      <c r="A162" s="40"/>
      <c r="B162" s="41"/>
      <c r="C162" s="42"/>
      <c r="D162" s="219" t="s">
        <v>187</v>
      </c>
      <c r="E162" s="42"/>
      <c r="F162" s="220" t="s">
        <v>611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187</v>
      </c>
      <c r="AU162" s="19" t="s">
        <v>82</v>
      </c>
    </row>
    <row r="163" s="13" customFormat="1">
      <c r="A163" s="13"/>
      <c r="B163" s="224"/>
      <c r="C163" s="225"/>
      <c r="D163" s="226" t="s">
        <v>189</v>
      </c>
      <c r="E163" s="227" t="s">
        <v>19</v>
      </c>
      <c r="F163" s="228" t="s">
        <v>612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189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178</v>
      </c>
    </row>
    <row r="164" s="13" customFormat="1">
      <c r="A164" s="13"/>
      <c r="B164" s="224"/>
      <c r="C164" s="225"/>
      <c r="D164" s="226" t="s">
        <v>189</v>
      </c>
      <c r="E164" s="227" t="s">
        <v>19</v>
      </c>
      <c r="F164" s="228" t="s">
        <v>613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189</v>
      </c>
      <c r="AU164" s="234" t="s">
        <v>82</v>
      </c>
      <c r="AV164" s="13" t="s">
        <v>80</v>
      </c>
      <c r="AW164" s="13" t="s">
        <v>33</v>
      </c>
      <c r="AX164" s="13" t="s">
        <v>72</v>
      </c>
      <c r="AY164" s="234" t="s">
        <v>178</v>
      </c>
    </row>
    <row r="165" s="14" customFormat="1">
      <c r="A165" s="14"/>
      <c r="B165" s="235"/>
      <c r="C165" s="236"/>
      <c r="D165" s="226" t="s">
        <v>189</v>
      </c>
      <c r="E165" s="237" t="s">
        <v>19</v>
      </c>
      <c r="F165" s="238" t="s">
        <v>179</v>
      </c>
      <c r="G165" s="236"/>
      <c r="H165" s="239">
        <v>6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189</v>
      </c>
      <c r="AU165" s="245" t="s">
        <v>82</v>
      </c>
      <c r="AV165" s="14" t="s">
        <v>82</v>
      </c>
      <c r="AW165" s="14" t="s">
        <v>33</v>
      </c>
      <c r="AX165" s="14" t="s">
        <v>72</v>
      </c>
      <c r="AY165" s="245" t="s">
        <v>178</v>
      </c>
    </row>
    <row r="166" s="15" customFormat="1">
      <c r="A166" s="15"/>
      <c r="B166" s="246"/>
      <c r="C166" s="247"/>
      <c r="D166" s="226" t="s">
        <v>189</v>
      </c>
      <c r="E166" s="248" t="s">
        <v>19</v>
      </c>
      <c r="F166" s="249" t="s">
        <v>193</v>
      </c>
      <c r="G166" s="247"/>
      <c r="H166" s="250">
        <v>6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189</v>
      </c>
      <c r="AU166" s="256" t="s">
        <v>82</v>
      </c>
      <c r="AV166" s="15" t="s">
        <v>186</v>
      </c>
      <c r="AW166" s="15" t="s">
        <v>33</v>
      </c>
      <c r="AX166" s="15" t="s">
        <v>80</v>
      </c>
      <c r="AY166" s="256" t="s">
        <v>178</v>
      </c>
    </row>
    <row r="167" s="2" customFormat="1" ht="16.5" customHeight="1">
      <c r="A167" s="40"/>
      <c r="B167" s="41"/>
      <c r="C167" s="206" t="s">
        <v>293</v>
      </c>
      <c r="D167" s="206" t="s">
        <v>181</v>
      </c>
      <c r="E167" s="207" t="s">
        <v>331</v>
      </c>
      <c r="F167" s="208" t="s">
        <v>332</v>
      </c>
      <c r="G167" s="209" t="s">
        <v>333</v>
      </c>
      <c r="H167" s="210">
        <v>2.4249999999999998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206</v>
      </c>
      <c r="AT167" s="217" t="s">
        <v>181</v>
      </c>
      <c r="AU167" s="217" t="s">
        <v>82</v>
      </c>
      <c r="AY167" s="19" t="s">
        <v>178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206</v>
      </c>
      <c r="BM167" s="217" t="s">
        <v>302</v>
      </c>
    </row>
    <row r="168" s="13" customFormat="1">
      <c r="A168" s="13"/>
      <c r="B168" s="224"/>
      <c r="C168" s="225"/>
      <c r="D168" s="226" t="s">
        <v>189</v>
      </c>
      <c r="E168" s="227" t="s">
        <v>19</v>
      </c>
      <c r="F168" s="228" t="s">
        <v>614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189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178</v>
      </c>
    </row>
    <row r="169" s="14" customFormat="1">
      <c r="A169" s="14"/>
      <c r="B169" s="235"/>
      <c r="C169" s="236"/>
      <c r="D169" s="226" t="s">
        <v>189</v>
      </c>
      <c r="E169" s="237" t="s">
        <v>19</v>
      </c>
      <c r="F169" s="238" t="s">
        <v>615</v>
      </c>
      <c r="G169" s="236"/>
      <c r="H169" s="239">
        <v>2.4249999999999998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189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178</v>
      </c>
    </row>
    <row r="170" s="15" customFormat="1">
      <c r="A170" s="15"/>
      <c r="B170" s="246"/>
      <c r="C170" s="247"/>
      <c r="D170" s="226" t="s">
        <v>189</v>
      </c>
      <c r="E170" s="248" t="s">
        <v>19</v>
      </c>
      <c r="F170" s="249" t="s">
        <v>193</v>
      </c>
      <c r="G170" s="247"/>
      <c r="H170" s="250">
        <v>2.4249999999999998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189</v>
      </c>
      <c r="AU170" s="256" t="s">
        <v>82</v>
      </c>
      <c r="AV170" s="15" t="s">
        <v>186</v>
      </c>
      <c r="AW170" s="15" t="s">
        <v>33</v>
      </c>
      <c r="AX170" s="15" t="s">
        <v>80</v>
      </c>
      <c r="AY170" s="256" t="s">
        <v>178</v>
      </c>
    </row>
    <row r="171" s="2" customFormat="1" ht="16.5" customHeight="1">
      <c r="A171" s="40"/>
      <c r="B171" s="41"/>
      <c r="C171" s="206" t="s">
        <v>255</v>
      </c>
      <c r="D171" s="206" t="s">
        <v>181</v>
      </c>
      <c r="E171" s="207" t="s">
        <v>616</v>
      </c>
      <c r="F171" s="208" t="s">
        <v>617</v>
      </c>
      <c r="G171" s="209" t="s">
        <v>333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206</v>
      </c>
      <c r="AT171" s="217" t="s">
        <v>181</v>
      </c>
      <c r="AU171" s="217" t="s">
        <v>82</v>
      </c>
      <c r="AY171" s="19" t="s">
        <v>178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206</v>
      </c>
      <c r="BM171" s="217" t="s">
        <v>309</v>
      </c>
    </row>
    <row r="172" s="13" customFormat="1">
      <c r="A172" s="13"/>
      <c r="B172" s="224"/>
      <c r="C172" s="225"/>
      <c r="D172" s="226" t="s">
        <v>189</v>
      </c>
      <c r="E172" s="227" t="s">
        <v>19</v>
      </c>
      <c r="F172" s="228" t="s">
        <v>617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189</v>
      </c>
      <c r="AU172" s="234" t="s">
        <v>82</v>
      </c>
      <c r="AV172" s="13" t="s">
        <v>80</v>
      </c>
      <c r="AW172" s="13" t="s">
        <v>33</v>
      </c>
      <c r="AX172" s="13" t="s">
        <v>72</v>
      </c>
      <c r="AY172" s="234" t="s">
        <v>178</v>
      </c>
    </row>
    <row r="173" s="14" customFormat="1">
      <c r="A173" s="14"/>
      <c r="B173" s="235"/>
      <c r="C173" s="236"/>
      <c r="D173" s="226" t="s">
        <v>189</v>
      </c>
      <c r="E173" s="237" t="s">
        <v>19</v>
      </c>
      <c r="F173" s="238" t="s">
        <v>80</v>
      </c>
      <c r="G173" s="236"/>
      <c r="H173" s="239">
        <v>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189</v>
      </c>
      <c r="AU173" s="245" t="s">
        <v>82</v>
      </c>
      <c r="AV173" s="14" t="s">
        <v>82</v>
      </c>
      <c r="AW173" s="14" t="s">
        <v>33</v>
      </c>
      <c r="AX173" s="14" t="s">
        <v>72</v>
      </c>
      <c r="AY173" s="245" t="s">
        <v>178</v>
      </c>
    </row>
    <row r="174" s="15" customFormat="1">
      <c r="A174" s="15"/>
      <c r="B174" s="246"/>
      <c r="C174" s="247"/>
      <c r="D174" s="226" t="s">
        <v>189</v>
      </c>
      <c r="E174" s="248" t="s">
        <v>19</v>
      </c>
      <c r="F174" s="249" t="s">
        <v>193</v>
      </c>
      <c r="G174" s="247"/>
      <c r="H174" s="250">
        <v>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189</v>
      </c>
      <c r="AU174" s="256" t="s">
        <v>82</v>
      </c>
      <c r="AV174" s="15" t="s">
        <v>186</v>
      </c>
      <c r="AW174" s="15" t="s">
        <v>33</v>
      </c>
      <c r="AX174" s="15" t="s">
        <v>80</v>
      </c>
      <c r="AY174" s="256" t="s">
        <v>178</v>
      </c>
    </row>
    <row r="175" s="2" customFormat="1" ht="21.75" customHeight="1">
      <c r="A175" s="40"/>
      <c r="B175" s="41"/>
      <c r="C175" s="206" t="s">
        <v>306</v>
      </c>
      <c r="D175" s="206" t="s">
        <v>181</v>
      </c>
      <c r="E175" s="207" t="s">
        <v>618</v>
      </c>
      <c r="F175" s="208" t="s">
        <v>619</v>
      </c>
      <c r="G175" s="209" t="s">
        <v>333</v>
      </c>
      <c r="H175" s="210">
        <v>1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206</v>
      </c>
      <c r="AT175" s="217" t="s">
        <v>181</v>
      </c>
      <c r="AU175" s="217" t="s">
        <v>82</v>
      </c>
      <c r="AY175" s="19" t="s">
        <v>178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206</v>
      </c>
      <c r="BM175" s="217" t="s">
        <v>315</v>
      </c>
    </row>
    <row r="176" s="13" customFormat="1">
      <c r="A176" s="13"/>
      <c r="B176" s="224"/>
      <c r="C176" s="225"/>
      <c r="D176" s="226" t="s">
        <v>189</v>
      </c>
      <c r="E176" s="227" t="s">
        <v>19</v>
      </c>
      <c r="F176" s="228" t="s">
        <v>620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189</v>
      </c>
      <c r="AU176" s="234" t="s">
        <v>82</v>
      </c>
      <c r="AV176" s="13" t="s">
        <v>80</v>
      </c>
      <c r="AW176" s="13" t="s">
        <v>33</v>
      </c>
      <c r="AX176" s="13" t="s">
        <v>72</v>
      </c>
      <c r="AY176" s="234" t="s">
        <v>178</v>
      </c>
    </row>
    <row r="177" s="14" customFormat="1">
      <c r="A177" s="14"/>
      <c r="B177" s="235"/>
      <c r="C177" s="236"/>
      <c r="D177" s="226" t="s">
        <v>189</v>
      </c>
      <c r="E177" s="237" t="s">
        <v>19</v>
      </c>
      <c r="F177" s="238" t="s">
        <v>80</v>
      </c>
      <c r="G177" s="236"/>
      <c r="H177" s="239">
        <v>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189</v>
      </c>
      <c r="AU177" s="245" t="s">
        <v>82</v>
      </c>
      <c r="AV177" s="14" t="s">
        <v>82</v>
      </c>
      <c r="AW177" s="14" t="s">
        <v>33</v>
      </c>
      <c r="AX177" s="14" t="s">
        <v>72</v>
      </c>
      <c r="AY177" s="245" t="s">
        <v>178</v>
      </c>
    </row>
    <row r="178" s="15" customFormat="1">
      <c r="A178" s="15"/>
      <c r="B178" s="246"/>
      <c r="C178" s="247"/>
      <c r="D178" s="226" t="s">
        <v>189</v>
      </c>
      <c r="E178" s="248" t="s">
        <v>19</v>
      </c>
      <c r="F178" s="249" t="s">
        <v>193</v>
      </c>
      <c r="G178" s="247"/>
      <c r="H178" s="250">
        <v>1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189</v>
      </c>
      <c r="AU178" s="256" t="s">
        <v>82</v>
      </c>
      <c r="AV178" s="15" t="s">
        <v>186</v>
      </c>
      <c r="AW178" s="15" t="s">
        <v>33</v>
      </c>
      <c r="AX178" s="15" t="s">
        <v>80</v>
      </c>
      <c r="AY178" s="256" t="s">
        <v>178</v>
      </c>
    </row>
    <row r="179" s="2" customFormat="1" ht="37.8" customHeight="1">
      <c r="A179" s="40"/>
      <c r="B179" s="41"/>
      <c r="C179" s="206" t="s">
        <v>260</v>
      </c>
      <c r="D179" s="206" t="s">
        <v>181</v>
      </c>
      <c r="E179" s="207" t="s">
        <v>364</v>
      </c>
      <c r="F179" s="208" t="s">
        <v>365</v>
      </c>
      <c r="G179" s="209" t="s">
        <v>251</v>
      </c>
      <c r="H179" s="210">
        <v>0.107</v>
      </c>
      <c r="I179" s="211"/>
      <c r="J179" s="212">
        <f>ROUND(I179*H179,2)</f>
        <v>0</v>
      </c>
      <c r="K179" s="208" t="s">
        <v>185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206</v>
      </c>
      <c r="AT179" s="217" t="s">
        <v>181</v>
      </c>
      <c r="AU179" s="217" t="s">
        <v>82</v>
      </c>
      <c r="AY179" s="19" t="s">
        <v>178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206</v>
      </c>
      <c r="BM179" s="217" t="s">
        <v>325</v>
      </c>
    </row>
    <row r="180" s="2" customFormat="1">
      <c r="A180" s="40"/>
      <c r="B180" s="41"/>
      <c r="C180" s="42"/>
      <c r="D180" s="219" t="s">
        <v>187</v>
      </c>
      <c r="E180" s="42"/>
      <c r="F180" s="220" t="s">
        <v>367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187</v>
      </c>
      <c r="AU180" s="19" t="s">
        <v>82</v>
      </c>
    </row>
    <row r="181" s="12" customFormat="1" ht="22.8" customHeight="1">
      <c r="A181" s="12"/>
      <c r="B181" s="190"/>
      <c r="C181" s="191"/>
      <c r="D181" s="192" t="s">
        <v>71</v>
      </c>
      <c r="E181" s="204" t="s">
        <v>368</v>
      </c>
      <c r="F181" s="204" t="s">
        <v>369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SUM(P182:P186)</f>
        <v>0</v>
      </c>
      <c r="Q181" s="198"/>
      <c r="R181" s="199">
        <f>SUM(R182:R186)</f>
        <v>0</v>
      </c>
      <c r="S181" s="198"/>
      <c r="T181" s="200">
        <f>SUM(T182:T186)</f>
        <v>0.024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82</v>
      </c>
      <c r="AT181" s="202" t="s">
        <v>71</v>
      </c>
      <c r="AU181" s="202" t="s">
        <v>80</v>
      </c>
      <c r="AY181" s="201" t="s">
        <v>178</v>
      </c>
      <c r="BK181" s="203">
        <f>SUM(BK182:BK186)</f>
        <v>0</v>
      </c>
    </row>
    <row r="182" s="2" customFormat="1" ht="16.5" customHeight="1">
      <c r="A182" s="40"/>
      <c r="B182" s="41"/>
      <c r="C182" s="206" t="s">
        <v>7</v>
      </c>
      <c r="D182" s="206" t="s">
        <v>181</v>
      </c>
      <c r="E182" s="207" t="s">
        <v>621</v>
      </c>
      <c r="F182" s="208" t="s">
        <v>622</v>
      </c>
      <c r="G182" s="209" t="s">
        <v>333</v>
      </c>
      <c r="H182" s="210">
        <v>1</v>
      </c>
      <c r="I182" s="211"/>
      <c r="J182" s="212">
        <f>ROUND(I182*H182,2)</f>
        <v>0</v>
      </c>
      <c r="K182" s="208" t="s">
        <v>185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0.024</v>
      </c>
      <c r="T182" s="216">
        <f>S182*H182</f>
        <v>0.024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206</v>
      </c>
      <c r="AT182" s="217" t="s">
        <v>181</v>
      </c>
      <c r="AU182" s="217" t="s">
        <v>82</v>
      </c>
      <c r="AY182" s="19" t="s">
        <v>178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206</v>
      </c>
      <c r="BM182" s="217" t="s">
        <v>334</v>
      </c>
    </row>
    <row r="183" s="2" customFormat="1">
      <c r="A183" s="40"/>
      <c r="B183" s="41"/>
      <c r="C183" s="42"/>
      <c r="D183" s="219" t="s">
        <v>187</v>
      </c>
      <c r="E183" s="42"/>
      <c r="F183" s="220" t="s">
        <v>623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187</v>
      </c>
      <c r="AU183" s="19" t="s">
        <v>82</v>
      </c>
    </row>
    <row r="184" s="13" customFormat="1">
      <c r="A184" s="13"/>
      <c r="B184" s="224"/>
      <c r="C184" s="225"/>
      <c r="D184" s="226" t="s">
        <v>189</v>
      </c>
      <c r="E184" s="227" t="s">
        <v>19</v>
      </c>
      <c r="F184" s="228" t="s">
        <v>624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189</v>
      </c>
      <c r="AU184" s="234" t="s">
        <v>82</v>
      </c>
      <c r="AV184" s="13" t="s">
        <v>80</v>
      </c>
      <c r="AW184" s="13" t="s">
        <v>33</v>
      </c>
      <c r="AX184" s="13" t="s">
        <v>72</v>
      </c>
      <c r="AY184" s="234" t="s">
        <v>178</v>
      </c>
    </row>
    <row r="185" s="14" customFormat="1">
      <c r="A185" s="14"/>
      <c r="B185" s="235"/>
      <c r="C185" s="236"/>
      <c r="D185" s="226" t="s">
        <v>189</v>
      </c>
      <c r="E185" s="237" t="s">
        <v>19</v>
      </c>
      <c r="F185" s="238" t="s">
        <v>80</v>
      </c>
      <c r="G185" s="236"/>
      <c r="H185" s="239">
        <v>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189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178</v>
      </c>
    </row>
    <row r="186" s="15" customFormat="1">
      <c r="A186" s="15"/>
      <c r="B186" s="246"/>
      <c r="C186" s="247"/>
      <c r="D186" s="226" t="s">
        <v>189</v>
      </c>
      <c r="E186" s="248" t="s">
        <v>19</v>
      </c>
      <c r="F186" s="249" t="s">
        <v>193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189</v>
      </c>
      <c r="AU186" s="256" t="s">
        <v>82</v>
      </c>
      <c r="AV186" s="15" t="s">
        <v>186</v>
      </c>
      <c r="AW186" s="15" t="s">
        <v>33</v>
      </c>
      <c r="AX186" s="15" t="s">
        <v>80</v>
      </c>
      <c r="AY186" s="256" t="s">
        <v>178</v>
      </c>
    </row>
    <row r="187" s="12" customFormat="1" ht="22.8" customHeight="1">
      <c r="A187" s="12"/>
      <c r="B187" s="190"/>
      <c r="C187" s="191"/>
      <c r="D187" s="192" t="s">
        <v>71</v>
      </c>
      <c r="E187" s="204" t="s">
        <v>384</v>
      </c>
      <c r="F187" s="204" t="s">
        <v>385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SUM(P188:P192)</f>
        <v>0</v>
      </c>
      <c r="Q187" s="198"/>
      <c r="R187" s="199">
        <f>SUM(R188:R192)</f>
        <v>0</v>
      </c>
      <c r="S187" s="198"/>
      <c r="T187" s="200">
        <f>SUM(T188:T192)</f>
        <v>0.012999999999999999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82</v>
      </c>
      <c r="AT187" s="202" t="s">
        <v>71</v>
      </c>
      <c r="AU187" s="202" t="s">
        <v>80</v>
      </c>
      <c r="AY187" s="201" t="s">
        <v>178</v>
      </c>
      <c r="BK187" s="203">
        <f>SUM(BK188:BK192)</f>
        <v>0</v>
      </c>
    </row>
    <row r="188" s="2" customFormat="1" ht="16.5" customHeight="1">
      <c r="A188" s="40"/>
      <c r="B188" s="41"/>
      <c r="C188" s="206" t="s">
        <v>265</v>
      </c>
      <c r="D188" s="206" t="s">
        <v>181</v>
      </c>
      <c r="E188" s="207" t="s">
        <v>386</v>
      </c>
      <c r="F188" s="208" t="s">
        <v>387</v>
      </c>
      <c r="G188" s="209" t="s">
        <v>333</v>
      </c>
      <c r="H188" s="210">
        <v>1</v>
      </c>
      <c r="I188" s="211"/>
      <c r="J188" s="212">
        <f>ROUND(I188*H188,2)</f>
        <v>0</v>
      </c>
      <c r="K188" s="208" t="s">
        <v>185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0.012999999999999999</v>
      </c>
      <c r="T188" s="216">
        <f>S188*H188</f>
        <v>0.012999999999999999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206</v>
      </c>
      <c r="AT188" s="217" t="s">
        <v>181</v>
      </c>
      <c r="AU188" s="217" t="s">
        <v>82</v>
      </c>
      <c r="AY188" s="19" t="s">
        <v>178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206</v>
      </c>
      <c r="BM188" s="217" t="s">
        <v>340</v>
      </c>
    </row>
    <row r="189" s="2" customFormat="1">
      <c r="A189" s="40"/>
      <c r="B189" s="41"/>
      <c r="C189" s="42"/>
      <c r="D189" s="219" t="s">
        <v>187</v>
      </c>
      <c r="E189" s="42"/>
      <c r="F189" s="220" t="s">
        <v>389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187</v>
      </c>
      <c r="AU189" s="19" t="s">
        <v>82</v>
      </c>
    </row>
    <row r="190" s="13" customFormat="1">
      <c r="A190" s="13"/>
      <c r="B190" s="224"/>
      <c r="C190" s="225"/>
      <c r="D190" s="226" t="s">
        <v>189</v>
      </c>
      <c r="E190" s="227" t="s">
        <v>19</v>
      </c>
      <c r="F190" s="228" t="s">
        <v>624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189</v>
      </c>
      <c r="AU190" s="234" t="s">
        <v>82</v>
      </c>
      <c r="AV190" s="13" t="s">
        <v>80</v>
      </c>
      <c r="AW190" s="13" t="s">
        <v>33</v>
      </c>
      <c r="AX190" s="13" t="s">
        <v>72</v>
      </c>
      <c r="AY190" s="234" t="s">
        <v>178</v>
      </c>
    </row>
    <row r="191" s="14" customFormat="1">
      <c r="A191" s="14"/>
      <c r="B191" s="235"/>
      <c r="C191" s="236"/>
      <c r="D191" s="226" t="s">
        <v>189</v>
      </c>
      <c r="E191" s="237" t="s">
        <v>19</v>
      </c>
      <c r="F191" s="238" t="s">
        <v>80</v>
      </c>
      <c r="G191" s="236"/>
      <c r="H191" s="239">
        <v>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189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178</v>
      </c>
    </row>
    <row r="192" s="15" customFormat="1">
      <c r="A192" s="15"/>
      <c r="B192" s="246"/>
      <c r="C192" s="247"/>
      <c r="D192" s="226" t="s">
        <v>189</v>
      </c>
      <c r="E192" s="248" t="s">
        <v>19</v>
      </c>
      <c r="F192" s="249" t="s">
        <v>193</v>
      </c>
      <c r="G192" s="247"/>
      <c r="H192" s="250">
        <v>1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189</v>
      </c>
      <c r="AU192" s="256" t="s">
        <v>82</v>
      </c>
      <c r="AV192" s="15" t="s">
        <v>186</v>
      </c>
      <c r="AW192" s="15" t="s">
        <v>33</v>
      </c>
      <c r="AX192" s="15" t="s">
        <v>80</v>
      </c>
      <c r="AY192" s="256" t="s">
        <v>178</v>
      </c>
    </row>
    <row r="193" s="12" customFormat="1" ht="22.8" customHeight="1">
      <c r="A193" s="12"/>
      <c r="B193" s="190"/>
      <c r="C193" s="191"/>
      <c r="D193" s="192" t="s">
        <v>71</v>
      </c>
      <c r="E193" s="204" t="s">
        <v>625</v>
      </c>
      <c r="F193" s="204" t="s">
        <v>626</v>
      </c>
      <c r="G193" s="191"/>
      <c r="H193" s="191"/>
      <c r="I193" s="194"/>
      <c r="J193" s="205">
        <f>BK193</f>
        <v>0</v>
      </c>
      <c r="K193" s="191"/>
      <c r="L193" s="196"/>
      <c r="M193" s="197"/>
      <c r="N193" s="198"/>
      <c r="O193" s="198"/>
      <c r="P193" s="199">
        <f>SUM(P194:P217)</f>
        <v>0</v>
      </c>
      <c r="Q193" s="198"/>
      <c r="R193" s="199">
        <f>SUM(R194:R217)</f>
        <v>0.1946676</v>
      </c>
      <c r="S193" s="198"/>
      <c r="T193" s="200">
        <f>SUM(T194:T217)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82</v>
      </c>
      <c r="AT193" s="202" t="s">
        <v>71</v>
      </c>
      <c r="AU193" s="202" t="s">
        <v>80</v>
      </c>
      <c r="AY193" s="201" t="s">
        <v>178</v>
      </c>
      <c r="BK193" s="203">
        <f>SUM(BK194:BK217)</f>
        <v>0</v>
      </c>
    </row>
    <row r="194" s="2" customFormat="1" ht="16.5" customHeight="1">
      <c r="A194" s="40"/>
      <c r="B194" s="41"/>
      <c r="C194" s="206" t="s">
        <v>337</v>
      </c>
      <c r="D194" s="206" t="s">
        <v>181</v>
      </c>
      <c r="E194" s="207" t="s">
        <v>627</v>
      </c>
      <c r="F194" s="208" t="s">
        <v>628</v>
      </c>
      <c r="G194" s="209" t="s">
        <v>184</v>
      </c>
      <c r="H194" s="210">
        <v>35.039999999999999</v>
      </c>
      <c r="I194" s="211"/>
      <c r="J194" s="212">
        <f>ROUND(I194*H194,2)</f>
        <v>0</v>
      </c>
      <c r="K194" s="208" t="s">
        <v>185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206</v>
      </c>
      <c r="AT194" s="217" t="s">
        <v>181</v>
      </c>
      <c r="AU194" s="217" t="s">
        <v>82</v>
      </c>
      <c r="AY194" s="19" t="s">
        <v>178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206</v>
      </c>
      <c r="BM194" s="217" t="s">
        <v>629</v>
      </c>
    </row>
    <row r="195" s="2" customFormat="1">
      <c r="A195" s="40"/>
      <c r="B195" s="41"/>
      <c r="C195" s="42"/>
      <c r="D195" s="219" t="s">
        <v>187</v>
      </c>
      <c r="E195" s="42"/>
      <c r="F195" s="220" t="s">
        <v>630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187</v>
      </c>
      <c r="AU195" s="19" t="s">
        <v>82</v>
      </c>
    </row>
    <row r="196" s="13" customFormat="1">
      <c r="A196" s="13"/>
      <c r="B196" s="224"/>
      <c r="C196" s="225"/>
      <c r="D196" s="226" t="s">
        <v>189</v>
      </c>
      <c r="E196" s="227" t="s">
        <v>19</v>
      </c>
      <c r="F196" s="228" t="s">
        <v>631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189</v>
      </c>
      <c r="AU196" s="234" t="s">
        <v>82</v>
      </c>
      <c r="AV196" s="13" t="s">
        <v>80</v>
      </c>
      <c r="AW196" s="13" t="s">
        <v>33</v>
      </c>
      <c r="AX196" s="13" t="s">
        <v>72</v>
      </c>
      <c r="AY196" s="234" t="s">
        <v>178</v>
      </c>
    </row>
    <row r="197" s="14" customFormat="1">
      <c r="A197" s="14"/>
      <c r="B197" s="235"/>
      <c r="C197" s="236"/>
      <c r="D197" s="226" t="s">
        <v>189</v>
      </c>
      <c r="E197" s="237" t="s">
        <v>19</v>
      </c>
      <c r="F197" s="238" t="s">
        <v>632</v>
      </c>
      <c r="G197" s="236"/>
      <c r="H197" s="239">
        <v>35.039999999999999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189</v>
      </c>
      <c r="AU197" s="245" t="s">
        <v>82</v>
      </c>
      <c r="AV197" s="14" t="s">
        <v>82</v>
      </c>
      <c r="AW197" s="14" t="s">
        <v>33</v>
      </c>
      <c r="AX197" s="14" t="s">
        <v>72</v>
      </c>
      <c r="AY197" s="245" t="s">
        <v>178</v>
      </c>
    </row>
    <row r="198" s="13" customFormat="1">
      <c r="A198" s="13"/>
      <c r="B198" s="224"/>
      <c r="C198" s="225"/>
      <c r="D198" s="226" t="s">
        <v>189</v>
      </c>
      <c r="E198" s="227" t="s">
        <v>19</v>
      </c>
      <c r="F198" s="228" t="s">
        <v>193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189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178</v>
      </c>
    </row>
    <row r="199" s="15" customFormat="1">
      <c r="A199" s="15"/>
      <c r="B199" s="246"/>
      <c r="C199" s="247"/>
      <c r="D199" s="226" t="s">
        <v>189</v>
      </c>
      <c r="E199" s="248" t="s">
        <v>19</v>
      </c>
      <c r="F199" s="249" t="s">
        <v>193</v>
      </c>
      <c r="G199" s="247"/>
      <c r="H199" s="250">
        <v>35.039999999999999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189</v>
      </c>
      <c r="AU199" s="256" t="s">
        <v>82</v>
      </c>
      <c r="AV199" s="15" t="s">
        <v>186</v>
      </c>
      <c r="AW199" s="15" t="s">
        <v>33</v>
      </c>
      <c r="AX199" s="15" t="s">
        <v>80</v>
      </c>
      <c r="AY199" s="256" t="s">
        <v>178</v>
      </c>
    </row>
    <row r="200" s="2" customFormat="1" ht="16.5" customHeight="1">
      <c r="A200" s="40"/>
      <c r="B200" s="41"/>
      <c r="C200" s="206" t="s">
        <v>272</v>
      </c>
      <c r="D200" s="206" t="s">
        <v>181</v>
      </c>
      <c r="E200" s="207" t="s">
        <v>633</v>
      </c>
      <c r="F200" s="208" t="s">
        <v>634</v>
      </c>
      <c r="G200" s="209" t="s">
        <v>184</v>
      </c>
      <c r="H200" s="210">
        <v>35.039999999999999</v>
      </c>
      <c r="I200" s="211"/>
      <c r="J200" s="212">
        <f>ROUND(I200*H200,2)</f>
        <v>0</v>
      </c>
      <c r="K200" s="208" t="s">
        <v>185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4.0000000000000003E-05</v>
      </c>
      <c r="R200" s="215">
        <f>Q200*H200</f>
        <v>0.0014016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206</v>
      </c>
      <c r="AT200" s="217" t="s">
        <v>181</v>
      </c>
      <c r="AU200" s="217" t="s">
        <v>82</v>
      </c>
      <c r="AY200" s="19" t="s">
        <v>178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206</v>
      </c>
      <c r="BM200" s="217" t="s">
        <v>635</v>
      </c>
    </row>
    <row r="201" s="2" customFormat="1">
      <c r="A201" s="40"/>
      <c r="B201" s="41"/>
      <c r="C201" s="42"/>
      <c r="D201" s="219" t="s">
        <v>187</v>
      </c>
      <c r="E201" s="42"/>
      <c r="F201" s="220" t="s">
        <v>636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187</v>
      </c>
      <c r="AU201" s="19" t="s">
        <v>82</v>
      </c>
    </row>
    <row r="202" s="13" customFormat="1">
      <c r="A202" s="13"/>
      <c r="B202" s="224"/>
      <c r="C202" s="225"/>
      <c r="D202" s="226" t="s">
        <v>189</v>
      </c>
      <c r="E202" s="227" t="s">
        <v>19</v>
      </c>
      <c r="F202" s="228" t="s">
        <v>631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189</v>
      </c>
      <c r="AU202" s="234" t="s">
        <v>82</v>
      </c>
      <c r="AV202" s="13" t="s">
        <v>80</v>
      </c>
      <c r="AW202" s="13" t="s">
        <v>33</v>
      </c>
      <c r="AX202" s="13" t="s">
        <v>72</v>
      </c>
      <c r="AY202" s="234" t="s">
        <v>178</v>
      </c>
    </row>
    <row r="203" s="14" customFormat="1">
      <c r="A203" s="14"/>
      <c r="B203" s="235"/>
      <c r="C203" s="236"/>
      <c r="D203" s="226" t="s">
        <v>189</v>
      </c>
      <c r="E203" s="237" t="s">
        <v>19</v>
      </c>
      <c r="F203" s="238" t="s">
        <v>632</v>
      </c>
      <c r="G203" s="236"/>
      <c r="H203" s="239">
        <v>35.039999999999999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189</v>
      </c>
      <c r="AU203" s="245" t="s">
        <v>82</v>
      </c>
      <c r="AV203" s="14" t="s">
        <v>82</v>
      </c>
      <c r="AW203" s="14" t="s">
        <v>33</v>
      </c>
      <c r="AX203" s="14" t="s">
        <v>72</v>
      </c>
      <c r="AY203" s="245" t="s">
        <v>178</v>
      </c>
    </row>
    <row r="204" s="15" customFormat="1">
      <c r="A204" s="15"/>
      <c r="B204" s="246"/>
      <c r="C204" s="247"/>
      <c r="D204" s="226" t="s">
        <v>189</v>
      </c>
      <c r="E204" s="248" t="s">
        <v>19</v>
      </c>
      <c r="F204" s="249" t="s">
        <v>193</v>
      </c>
      <c r="G204" s="247"/>
      <c r="H204" s="250">
        <v>35.039999999999999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189</v>
      </c>
      <c r="AU204" s="256" t="s">
        <v>82</v>
      </c>
      <c r="AV204" s="15" t="s">
        <v>186</v>
      </c>
      <c r="AW204" s="15" t="s">
        <v>33</v>
      </c>
      <c r="AX204" s="15" t="s">
        <v>80</v>
      </c>
      <c r="AY204" s="256" t="s">
        <v>178</v>
      </c>
    </row>
    <row r="205" s="2" customFormat="1" ht="16.5" customHeight="1">
      <c r="A205" s="40"/>
      <c r="B205" s="41"/>
      <c r="C205" s="206" t="s">
        <v>347</v>
      </c>
      <c r="D205" s="206" t="s">
        <v>181</v>
      </c>
      <c r="E205" s="207" t="s">
        <v>637</v>
      </c>
      <c r="F205" s="208" t="s">
        <v>638</v>
      </c>
      <c r="G205" s="209" t="s">
        <v>184</v>
      </c>
      <c r="H205" s="210">
        <v>35.039999999999999</v>
      </c>
      <c r="I205" s="211"/>
      <c r="J205" s="212">
        <f>ROUND(I205*H205,2)</f>
        <v>0</v>
      </c>
      <c r="K205" s="208" t="s">
        <v>185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0.0054000000000000003</v>
      </c>
      <c r="R205" s="215">
        <f>Q205*H205</f>
        <v>0.189216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206</v>
      </c>
      <c r="AT205" s="217" t="s">
        <v>181</v>
      </c>
      <c r="AU205" s="217" t="s">
        <v>82</v>
      </c>
      <c r="AY205" s="19" t="s">
        <v>178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206</v>
      </c>
      <c r="BM205" s="217" t="s">
        <v>346</v>
      </c>
    </row>
    <row r="206" s="2" customFormat="1">
      <c r="A206" s="40"/>
      <c r="B206" s="41"/>
      <c r="C206" s="42"/>
      <c r="D206" s="219" t="s">
        <v>187</v>
      </c>
      <c r="E206" s="42"/>
      <c r="F206" s="220" t="s">
        <v>639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187</v>
      </c>
      <c r="AU206" s="19" t="s">
        <v>82</v>
      </c>
    </row>
    <row r="207" s="13" customFormat="1">
      <c r="A207" s="13"/>
      <c r="B207" s="224"/>
      <c r="C207" s="225"/>
      <c r="D207" s="226" t="s">
        <v>189</v>
      </c>
      <c r="E207" s="227" t="s">
        <v>19</v>
      </c>
      <c r="F207" s="228" t="s">
        <v>640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189</v>
      </c>
      <c r="AU207" s="234" t="s">
        <v>82</v>
      </c>
      <c r="AV207" s="13" t="s">
        <v>80</v>
      </c>
      <c r="AW207" s="13" t="s">
        <v>33</v>
      </c>
      <c r="AX207" s="13" t="s">
        <v>72</v>
      </c>
      <c r="AY207" s="234" t="s">
        <v>178</v>
      </c>
    </row>
    <row r="208" s="13" customFormat="1">
      <c r="A208" s="13"/>
      <c r="B208" s="224"/>
      <c r="C208" s="225"/>
      <c r="D208" s="226" t="s">
        <v>189</v>
      </c>
      <c r="E208" s="227" t="s">
        <v>19</v>
      </c>
      <c r="F208" s="228" t="s">
        <v>631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189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178</v>
      </c>
    </row>
    <row r="209" s="14" customFormat="1">
      <c r="A209" s="14"/>
      <c r="B209" s="235"/>
      <c r="C209" s="236"/>
      <c r="D209" s="226" t="s">
        <v>189</v>
      </c>
      <c r="E209" s="237" t="s">
        <v>19</v>
      </c>
      <c r="F209" s="238" t="s">
        <v>632</v>
      </c>
      <c r="G209" s="236"/>
      <c r="H209" s="239">
        <v>35.039999999999999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189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178</v>
      </c>
    </row>
    <row r="210" s="15" customFormat="1">
      <c r="A210" s="15"/>
      <c r="B210" s="246"/>
      <c r="C210" s="247"/>
      <c r="D210" s="226" t="s">
        <v>189</v>
      </c>
      <c r="E210" s="248" t="s">
        <v>19</v>
      </c>
      <c r="F210" s="249" t="s">
        <v>193</v>
      </c>
      <c r="G210" s="247"/>
      <c r="H210" s="250">
        <v>35.039999999999999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189</v>
      </c>
      <c r="AU210" s="256" t="s">
        <v>82</v>
      </c>
      <c r="AV210" s="15" t="s">
        <v>186</v>
      </c>
      <c r="AW210" s="15" t="s">
        <v>33</v>
      </c>
      <c r="AX210" s="15" t="s">
        <v>80</v>
      </c>
      <c r="AY210" s="256" t="s">
        <v>178</v>
      </c>
    </row>
    <row r="211" s="2" customFormat="1" ht="24.15" customHeight="1">
      <c r="A211" s="40"/>
      <c r="B211" s="41"/>
      <c r="C211" s="206" t="s">
        <v>351</v>
      </c>
      <c r="D211" s="206" t="s">
        <v>181</v>
      </c>
      <c r="E211" s="207" t="s">
        <v>641</v>
      </c>
      <c r="F211" s="208" t="s">
        <v>642</v>
      </c>
      <c r="G211" s="209" t="s">
        <v>333</v>
      </c>
      <c r="H211" s="210">
        <v>1</v>
      </c>
      <c r="I211" s="211"/>
      <c r="J211" s="212">
        <f>ROUND(I211*H211,2)</f>
        <v>0</v>
      </c>
      <c r="K211" s="208" t="s">
        <v>185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0.0040499999999999998</v>
      </c>
      <c r="R211" s="215">
        <f>Q211*H211</f>
        <v>0.0040499999999999998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206</v>
      </c>
      <c r="AT211" s="217" t="s">
        <v>181</v>
      </c>
      <c r="AU211" s="217" t="s">
        <v>82</v>
      </c>
      <c r="AY211" s="19" t="s">
        <v>178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206</v>
      </c>
      <c r="BM211" s="217" t="s">
        <v>350</v>
      </c>
    </row>
    <row r="212" s="2" customFormat="1">
      <c r="A212" s="40"/>
      <c r="B212" s="41"/>
      <c r="C212" s="42"/>
      <c r="D212" s="219" t="s">
        <v>187</v>
      </c>
      <c r="E212" s="42"/>
      <c r="F212" s="220" t="s">
        <v>643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187</v>
      </c>
      <c r="AU212" s="19" t="s">
        <v>82</v>
      </c>
    </row>
    <row r="213" s="13" customFormat="1">
      <c r="A213" s="13"/>
      <c r="B213" s="224"/>
      <c r="C213" s="225"/>
      <c r="D213" s="226" t="s">
        <v>189</v>
      </c>
      <c r="E213" s="227" t="s">
        <v>19</v>
      </c>
      <c r="F213" s="228" t="s">
        <v>644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189</v>
      </c>
      <c r="AU213" s="234" t="s">
        <v>82</v>
      </c>
      <c r="AV213" s="13" t="s">
        <v>80</v>
      </c>
      <c r="AW213" s="13" t="s">
        <v>33</v>
      </c>
      <c r="AX213" s="13" t="s">
        <v>72</v>
      </c>
      <c r="AY213" s="234" t="s">
        <v>178</v>
      </c>
    </row>
    <row r="214" s="14" customFormat="1">
      <c r="A214" s="14"/>
      <c r="B214" s="235"/>
      <c r="C214" s="236"/>
      <c r="D214" s="226" t="s">
        <v>189</v>
      </c>
      <c r="E214" s="237" t="s">
        <v>19</v>
      </c>
      <c r="F214" s="238" t="s">
        <v>80</v>
      </c>
      <c r="G214" s="236"/>
      <c r="H214" s="239">
        <v>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189</v>
      </c>
      <c r="AU214" s="245" t="s">
        <v>82</v>
      </c>
      <c r="AV214" s="14" t="s">
        <v>82</v>
      </c>
      <c r="AW214" s="14" t="s">
        <v>33</v>
      </c>
      <c r="AX214" s="14" t="s">
        <v>72</v>
      </c>
      <c r="AY214" s="245" t="s">
        <v>178</v>
      </c>
    </row>
    <row r="215" s="15" customFormat="1">
      <c r="A215" s="15"/>
      <c r="B215" s="246"/>
      <c r="C215" s="247"/>
      <c r="D215" s="226" t="s">
        <v>189</v>
      </c>
      <c r="E215" s="248" t="s">
        <v>19</v>
      </c>
      <c r="F215" s="249" t="s">
        <v>193</v>
      </c>
      <c r="G215" s="247"/>
      <c r="H215" s="250">
        <v>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189</v>
      </c>
      <c r="AU215" s="256" t="s">
        <v>82</v>
      </c>
      <c r="AV215" s="15" t="s">
        <v>186</v>
      </c>
      <c r="AW215" s="15" t="s">
        <v>33</v>
      </c>
      <c r="AX215" s="15" t="s">
        <v>80</v>
      </c>
      <c r="AY215" s="256" t="s">
        <v>178</v>
      </c>
    </row>
    <row r="216" s="2" customFormat="1" ht="24.15" customHeight="1">
      <c r="A216" s="40"/>
      <c r="B216" s="41"/>
      <c r="C216" s="206" t="s">
        <v>359</v>
      </c>
      <c r="D216" s="206" t="s">
        <v>181</v>
      </c>
      <c r="E216" s="207" t="s">
        <v>645</v>
      </c>
      <c r="F216" s="208" t="s">
        <v>646</v>
      </c>
      <c r="G216" s="209" t="s">
        <v>251</v>
      </c>
      <c r="H216" s="210">
        <v>0.19500000000000001</v>
      </c>
      <c r="I216" s="211"/>
      <c r="J216" s="212">
        <f>ROUND(I216*H216,2)</f>
        <v>0</v>
      </c>
      <c r="K216" s="208" t="s">
        <v>185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206</v>
      </c>
      <c r="AT216" s="217" t="s">
        <v>181</v>
      </c>
      <c r="AU216" s="217" t="s">
        <v>82</v>
      </c>
      <c r="AY216" s="19" t="s">
        <v>178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206</v>
      </c>
      <c r="BM216" s="217" t="s">
        <v>647</v>
      </c>
    </row>
    <row r="217" s="2" customFormat="1">
      <c r="A217" s="40"/>
      <c r="B217" s="41"/>
      <c r="C217" s="42"/>
      <c r="D217" s="219" t="s">
        <v>187</v>
      </c>
      <c r="E217" s="42"/>
      <c r="F217" s="220" t="s">
        <v>648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187</v>
      </c>
      <c r="AU217" s="19" t="s">
        <v>82</v>
      </c>
    </row>
    <row r="218" s="12" customFormat="1" ht="22.8" customHeight="1">
      <c r="A218" s="12"/>
      <c r="B218" s="190"/>
      <c r="C218" s="191"/>
      <c r="D218" s="192" t="s">
        <v>71</v>
      </c>
      <c r="E218" s="204" t="s">
        <v>479</v>
      </c>
      <c r="F218" s="204" t="s">
        <v>480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SUM(P219:P280)</f>
        <v>0</v>
      </c>
      <c r="Q218" s="198"/>
      <c r="R218" s="199">
        <f>SUM(R219:R280)</f>
        <v>0.021277499999999994</v>
      </c>
      <c r="S218" s="198"/>
      <c r="T218" s="200">
        <f>SUM(T219:T280)</f>
        <v>0.012484799999999999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82</v>
      </c>
      <c r="AT218" s="202" t="s">
        <v>71</v>
      </c>
      <c r="AU218" s="202" t="s">
        <v>80</v>
      </c>
      <c r="AY218" s="201" t="s">
        <v>178</v>
      </c>
      <c r="BK218" s="203">
        <f>SUM(BK219:BK280)</f>
        <v>0</v>
      </c>
    </row>
    <row r="219" s="2" customFormat="1" ht="16.5" customHeight="1">
      <c r="A219" s="40"/>
      <c r="B219" s="41"/>
      <c r="C219" s="206" t="s">
        <v>292</v>
      </c>
      <c r="D219" s="206" t="s">
        <v>181</v>
      </c>
      <c r="E219" s="207" t="s">
        <v>482</v>
      </c>
      <c r="F219" s="208" t="s">
        <v>483</v>
      </c>
      <c r="G219" s="209" t="s">
        <v>184</v>
      </c>
      <c r="H219" s="210">
        <v>0.59999999999999998</v>
      </c>
      <c r="I219" s="211"/>
      <c r="J219" s="212">
        <f>ROUND(I219*H219,2)</f>
        <v>0</v>
      </c>
      <c r="K219" s="208" t="s">
        <v>185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206</v>
      </c>
      <c r="AT219" s="217" t="s">
        <v>181</v>
      </c>
      <c r="AU219" s="217" t="s">
        <v>82</v>
      </c>
      <c r="AY219" s="19" t="s">
        <v>178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206</v>
      </c>
      <c r="BM219" s="217" t="s">
        <v>363</v>
      </c>
    </row>
    <row r="220" s="2" customFormat="1">
      <c r="A220" s="40"/>
      <c r="B220" s="41"/>
      <c r="C220" s="42"/>
      <c r="D220" s="219" t="s">
        <v>187</v>
      </c>
      <c r="E220" s="42"/>
      <c r="F220" s="220" t="s">
        <v>485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187</v>
      </c>
      <c r="AU220" s="19" t="s">
        <v>82</v>
      </c>
    </row>
    <row r="221" s="13" customFormat="1">
      <c r="A221" s="13"/>
      <c r="B221" s="224"/>
      <c r="C221" s="225"/>
      <c r="D221" s="226" t="s">
        <v>189</v>
      </c>
      <c r="E221" s="227" t="s">
        <v>19</v>
      </c>
      <c r="F221" s="228" t="s">
        <v>649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189</v>
      </c>
      <c r="AU221" s="234" t="s">
        <v>82</v>
      </c>
      <c r="AV221" s="13" t="s">
        <v>80</v>
      </c>
      <c r="AW221" s="13" t="s">
        <v>33</v>
      </c>
      <c r="AX221" s="13" t="s">
        <v>72</v>
      </c>
      <c r="AY221" s="234" t="s">
        <v>178</v>
      </c>
    </row>
    <row r="222" s="14" customFormat="1">
      <c r="A222" s="14"/>
      <c r="B222" s="235"/>
      <c r="C222" s="236"/>
      <c r="D222" s="226" t="s">
        <v>189</v>
      </c>
      <c r="E222" s="237" t="s">
        <v>19</v>
      </c>
      <c r="F222" s="238" t="s">
        <v>650</v>
      </c>
      <c r="G222" s="236"/>
      <c r="H222" s="239">
        <v>0.59999999999999998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189</v>
      </c>
      <c r="AU222" s="245" t="s">
        <v>82</v>
      </c>
      <c r="AV222" s="14" t="s">
        <v>82</v>
      </c>
      <c r="AW222" s="14" t="s">
        <v>33</v>
      </c>
      <c r="AX222" s="14" t="s">
        <v>72</v>
      </c>
      <c r="AY222" s="245" t="s">
        <v>178</v>
      </c>
    </row>
    <row r="223" s="15" customFormat="1">
      <c r="A223" s="15"/>
      <c r="B223" s="246"/>
      <c r="C223" s="247"/>
      <c r="D223" s="226" t="s">
        <v>189</v>
      </c>
      <c r="E223" s="248" t="s">
        <v>19</v>
      </c>
      <c r="F223" s="249" t="s">
        <v>193</v>
      </c>
      <c r="G223" s="247"/>
      <c r="H223" s="250">
        <v>0.59999999999999998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189</v>
      </c>
      <c r="AU223" s="256" t="s">
        <v>82</v>
      </c>
      <c r="AV223" s="15" t="s">
        <v>186</v>
      </c>
      <c r="AW223" s="15" t="s">
        <v>33</v>
      </c>
      <c r="AX223" s="15" t="s">
        <v>80</v>
      </c>
      <c r="AY223" s="256" t="s">
        <v>178</v>
      </c>
    </row>
    <row r="224" s="2" customFormat="1" ht="16.5" customHeight="1">
      <c r="A224" s="40"/>
      <c r="B224" s="41"/>
      <c r="C224" s="206" t="s">
        <v>370</v>
      </c>
      <c r="D224" s="206" t="s">
        <v>181</v>
      </c>
      <c r="E224" s="207" t="s">
        <v>487</v>
      </c>
      <c r="F224" s="208" t="s">
        <v>488</v>
      </c>
      <c r="G224" s="209" t="s">
        <v>184</v>
      </c>
      <c r="H224" s="210">
        <v>0.59999999999999998</v>
      </c>
      <c r="I224" s="211"/>
      <c r="J224" s="212">
        <f>ROUND(I224*H224,2)</f>
        <v>0</v>
      </c>
      <c r="K224" s="208" t="s">
        <v>185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0.00029999999999999997</v>
      </c>
      <c r="R224" s="215">
        <f>Q224*H224</f>
        <v>0.00017999999999999998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206</v>
      </c>
      <c r="AT224" s="217" t="s">
        <v>181</v>
      </c>
      <c r="AU224" s="217" t="s">
        <v>82</v>
      </c>
      <c r="AY224" s="19" t="s">
        <v>178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206</v>
      </c>
      <c r="BM224" s="217" t="s">
        <v>366</v>
      </c>
    </row>
    <row r="225" s="2" customFormat="1">
      <c r="A225" s="40"/>
      <c r="B225" s="41"/>
      <c r="C225" s="42"/>
      <c r="D225" s="219" t="s">
        <v>187</v>
      </c>
      <c r="E225" s="42"/>
      <c r="F225" s="220" t="s">
        <v>490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187</v>
      </c>
      <c r="AU225" s="19" t="s">
        <v>82</v>
      </c>
    </row>
    <row r="226" s="13" customFormat="1">
      <c r="A226" s="13"/>
      <c r="B226" s="224"/>
      <c r="C226" s="225"/>
      <c r="D226" s="226" t="s">
        <v>189</v>
      </c>
      <c r="E226" s="227" t="s">
        <v>19</v>
      </c>
      <c r="F226" s="228" t="s">
        <v>649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189</v>
      </c>
      <c r="AU226" s="234" t="s">
        <v>82</v>
      </c>
      <c r="AV226" s="13" t="s">
        <v>80</v>
      </c>
      <c r="AW226" s="13" t="s">
        <v>33</v>
      </c>
      <c r="AX226" s="13" t="s">
        <v>72</v>
      </c>
      <c r="AY226" s="234" t="s">
        <v>178</v>
      </c>
    </row>
    <row r="227" s="14" customFormat="1">
      <c r="A227" s="14"/>
      <c r="B227" s="235"/>
      <c r="C227" s="236"/>
      <c r="D227" s="226" t="s">
        <v>189</v>
      </c>
      <c r="E227" s="237" t="s">
        <v>19</v>
      </c>
      <c r="F227" s="238" t="s">
        <v>650</v>
      </c>
      <c r="G227" s="236"/>
      <c r="H227" s="239">
        <v>0.59999999999999998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189</v>
      </c>
      <c r="AU227" s="245" t="s">
        <v>82</v>
      </c>
      <c r="AV227" s="14" t="s">
        <v>82</v>
      </c>
      <c r="AW227" s="14" t="s">
        <v>33</v>
      </c>
      <c r="AX227" s="14" t="s">
        <v>72</v>
      </c>
      <c r="AY227" s="245" t="s">
        <v>178</v>
      </c>
    </row>
    <row r="228" s="15" customFormat="1">
      <c r="A228" s="15"/>
      <c r="B228" s="246"/>
      <c r="C228" s="247"/>
      <c r="D228" s="226" t="s">
        <v>189</v>
      </c>
      <c r="E228" s="248" t="s">
        <v>19</v>
      </c>
      <c r="F228" s="249" t="s">
        <v>193</v>
      </c>
      <c r="G228" s="247"/>
      <c r="H228" s="250">
        <v>0.59999999999999998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189</v>
      </c>
      <c r="AU228" s="256" t="s">
        <v>82</v>
      </c>
      <c r="AV228" s="15" t="s">
        <v>186</v>
      </c>
      <c r="AW228" s="15" t="s">
        <v>33</v>
      </c>
      <c r="AX228" s="15" t="s">
        <v>80</v>
      </c>
      <c r="AY228" s="256" t="s">
        <v>178</v>
      </c>
    </row>
    <row r="229" s="2" customFormat="1" ht="16.5" customHeight="1">
      <c r="A229" s="40"/>
      <c r="B229" s="41"/>
      <c r="C229" s="206" t="s">
        <v>296</v>
      </c>
      <c r="D229" s="206" t="s">
        <v>181</v>
      </c>
      <c r="E229" s="207" t="s">
        <v>492</v>
      </c>
      <c r="F229" s="208" t="s">
        <v>493</v>
      </c>
      <c r="G229" s="209" t="s">
        <v>184</v>
      </c>
      <c r="H229" s="210">
        <v>0.59999999999999998</v>
      </c>
      <c r="I229" s="211"/>
      <c r="J229" s="212">
        <f>ROUND(I229*H229,2)</f>
        <v>0</v>
      </c>
      <c r="K229" s="208" t="s">
        <v>185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0.0015</v>
      </c>
      <c r="R229" s="215">
        <f>Q229*H229</f>
        <v>0.00089999999999999998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206</v>
      </c>
      <c r="AT229" s="217" t="s">
        <v>181</v>
      </c>
      <c r="AU229" s="217" t="s">
        <v>82</v>
      </c>
      <c r="AY229" s="19" t="s">
        <v>178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206</v>
      </c>
      <c r="BM229" s="217" t="s">
        <v>373</v>
      </c>
    </row>
    <row r="230" s="2" customFormat="1">
      <c r="A230" s="40"/>
      <c r="B230" s="41"/>
      <c r="C230" s="42"/>
      <c r="D230" s="219" t="s">
        <v>187</v>
      </c>
      <c r="E230" s="42"/>
      <c r="F230" s="220" t="s">
        <v>494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187</v>
      </c>
      <c r="AU230" s="19" t="s">
        <v>82</v>
      </c>
    </row>
    <row r="231" s="13" customFormat="1">
      <c r="A231" s="13"/>
      <c r="B231" s="224"/>
      <c r="C231" s="225"/>
      <c r="D231" s="226" t="s">
        <v>189</v>
      </c>
      <c r="E231" s="227" t="s">
        <v>19</v>
      </c>
      <c r="F231" s="228" t="s">
        <v>649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189</v>
      </c>
      <c r="AU231" s="234" t="s">
        <v>82</v>
      </c>
      <c r="AV231" s="13" t="s">
        <v>80</v>
      </c>
      <c r="AW231" s="13" t="s">
        <v>33</v>
      </c>
      <c r="AX231" s="13" t="s">
        <v>72</v>
      </c>
      <c r="AY231" s="234" t="s">
        <v>178</v>
      </c>
    </row>
    <row r="232" s="14" customFormat="1">
      <c r="A232" s="14"/>
      <c r="B232" s="235"/>
      <c r="C232" s="236"/>
      <c r="D232" s="226" t="s">
        <v>189</v>
      </c>
      <c r="E232" s="237" t="s">
        <v>19</v>
      </c>
      <c r="F232" s="238" t="s">
        <v>650</v>
      </c>
      <c r="G232" s="236"/>
      <c r="H232" s="239">
        <v>0.59999999999999998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189</v>
      </c>
      <c r="AU232" s="245" t="s">
        <v>82</v>
      </c>
      <c r="AV232" s="14" t="s">
        <v>82</v>
      </c>
      <c r="AW232" s="14" t="s">
        <v>33</v>
      </c>
      <c r="AX232" s="14" t="s">
        <v>72</v>
      </c>
      <c r="AY232" s="245" t="s">
        <v>178</v>
      </c>
    </row>
    <row r="233" s="15" customFormat="1">
      <c r="A233" s="15"/>
      <c r="B233" s="246"/>
      <c r="C233" s="247"/>
      <c r="D233" s="226" t="s">
        <v>189</v>
      </c>
      <c r="E233" s="248" t="s">
        <v>19</v>
      </c>
      <c r="F233" s="249" t="s">
        <v>193</v>
      </c>
      <c r="G233" s="247"/>
      <c r="H233" s="250">
        <v>0.59999999999999998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189</v>
      </c>
      <c r="AU233" s="256" t="s">
        <v>82</v>
      </c>
      <c r="AV233" s="15" t="s">
        <v>186</v>
      </c>
      <c r="AW233" s="15" t="s">
        <v>33</v>
      </c>
      <c r="AX233" s="15" t="s">
        <v>80</v>
      </c>
      <c r="AY233" s="256" t="s">
        <v>178</v>
      </c>
    </row>
    <row r="234" s="2" customFormat="1" ht="21.75" customHeight="1">
      <c r="A234" s="40"/>
      <c r="B234" s="41"/>
      <c r="C234" s="206" t="s">
        <v>379</v>
      </c>
      <c r="D234" s="206" t="s">
        <v>181</v>
      </c>
      <c r="E234" s="207" t="s">
        <v>495</v>
      </c>
      <c r="F234" s="208" t="s">
        <v>496</v>
      </c>
      <c r="G234" s="209" t="s">
        <v>184</v>
      </c>
      <c r="H234" s="210">
        <v>0.59999999999999998</v>
      </c>
      <c r="I234" s="211"/>
      <c r="J234" s="212">
        <f>ROUND(I234*H234,2)</f>
        <v>0</v>
      </c>
      <c r="K234" s="208" t="s">
        <v>185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0.0044999999999999997</v>
      </c>
      <c r="R234" s="215">
        <f>Q234*H234</f>
        <v>0.0026999999999999997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206</v>
      </c>
      <c r="AT234" s="217" t="s">
        <v>181</v>
      </c>
      <c r="AU234" s="217" t="s">
        <v>82</v>
      </c>
      <c r="AY234" s="19" t="s">
        <v>178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206</v>
      </c>
      <c r="BM234" s="217" t="s">
        <v>377</v>
      </c>
    </row>
    <row r="235" s="2" customFormat="1">
      <c r="A235" s="40"/>
      <c r="B235" s="41"/>
      <c r="C235" s="42"/>
      <c r="D235" s="219" t="s">
        <v>187</v>
      </c>
      <c r="E235" s="42"/>
      <c r="F235" s="220" t="s">
        <v>497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187</v>
      </c>
      <c r="AU235" s="19" t="s">
        <v>82</v>
      </c>
    </row>
    <row r="236" s="13" customFormat="1">
      <c r="A236" s="13"/>
      <c r="B236" s="224"/>
      <c r="C236" s="225"/>
      <c r="D236" s="226" t="s">
        <v>189</v>
      </c>
      <c r="E236" s="227" t="s">
        <v>19</v>
      </c>
      <c r="F236" s="228" t="s">
        <v>649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189</v>
      </c>
      <c r="AU236" s="234" t="s">
        <v>82</v>
      </c>
      <c r="AV236" s="13" t="s">
        <v>80</v>
      </c>
      <c r="AW236" s="13" t="s">
        <v>33</v>
      </c>
      <c r="AX236" s="13" t="s">
        <v>72</v>
      </c>
      <c r="AY236" s="234" t="s">
        <v>178</v>
      </c>
    </row>
    <row r="237" s="14" customFormat="1">
      <c r="A237" s="14"/>
      <c r="B237" s="235"/>
      <c r="C237" s="236"/>
      <c r="D237" s="226" t="s">
        <v>189</v>
      </c>
      <c r="E237" s="237" t="s">
        <v>19</v>
      </c>
      <c r="F237" s="238" t="s">
        <v>650</v>
      </c>
      <c r="G237" s="236"/>
      <c r="H237" s="239">
        <v>0.59999999999999998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189</v>
      </c>
      <c r="AU237" s="245" t="s">
        <v>82</v>
      </c>
      <c r="AV237" s="14" t="s">
        <v>82</v>
      </c>
      <c r="AW237" s="14" t="s">
        <v>33</v>
      </c>
      <c r="AX237" s="14" t="s">
        <v>72</v>
      </c>
      <c r="AY237" s="245" t="s">
        <v>178</v>
      </c>
    </row>
    <row r="238" s="15" customFormat="1">
      <c r="A238" s="15"/>
      <c r="B238" s="246"/>
      <c r="C238" s="247"/>
      <c r="D238" s="226" t="s">
        <v>189</v>
      </c>
      <c r="E238" s="248" t="s">
        <v>19</v>
      </c>
      <c r="F238" s="249" t="s">
        <v>193</v>
      </c>
      <c r="G238" s="247"/>
      <c r="H238" s="250">
        <v>0.59999999999999998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189</v>
      </c>
      <c r="AU238" s="256" t="s">
        <v>82</v>
      </c>
      <c r="AV238" s="15" t="s">
        <v>186</v>
      </c>
      <c r="AW238" s="15" t="s">
        <v>33</v>
      </c>
      <c r="AX238" s="15" t="s">
        <v>80</v>
      </c>
      <c r="AY238" s="256" t="s">
        <v>178</v>
      </c>
    </row>
    <row r="239" s="2" customFormat="1" ht="24.15" customHeight="1">
      <c r="A239" s="40"/>
      <c r="B239" s="41"/>
      <c r="C239" s="206" t="s">
        <v>302</v>
      </c>
      <c r="D239" s="206" t="s">
        <v>181</v>
      </c>
      <c r="E239" s="207" t="s">
        <v>499</v>
      </c>
      <c r="F239" s="208" t="s">
        <v>500</v>
      </c>
      <c r="G239" s="209" t="s">
        <v>184</v>
      </c>
      <c r="H239" s="210">
        <v>0.59999999999999998</v>
      </c>
      <c r="I239" s="211"/>
      <c r="J239" s="212">
        <f>ROUND(I239*H239,2)</f>
        <v>0</v>
      </c>
      <c r="K239" s="208" t="s">
        <v>185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0.0014499999999999999</v>
      </c>
      <c r="R239" s="215">
        <f>Q239*H239</f>
        <v>0.0008699999999999999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206</v>
      </c>
      <c r="AT239" s="217" t="s">
        <v>181</v>
      </c>
      <c r="AU239" s="217" t="s">
        <v>82</v>
      </c>
      <c r="AY239" s="19" t="s">
        <v>178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206</v>
      </c>
      <c r="BM239" s="217" t="s">
        <v>382</v>
      </c>
    </row>
    <row r="240" s="2" customFormat="1">
      <c r="A240" s="40"/>
      <c r="B240" s="41"/>
      <c r="C240" s="42"/>
      <c r="D240" s="219" t="s">
        <v>187</v>
      </c>
      <c r="E240" s="42"/>
      <c r="F240" s="220" t="s">
        <v>501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187</v>
      </c>
      <c r="AU240" s="19" t="s">
        <v>82</v>
      </c>
    </row>
    <row r="241" s="13" customFormat="1">
      <c r="A241" s="13"/>
      <c r="B241" s="224"/>
      <c r="C241" s="225"/>
      <c r="D241" s="226" t="s">
        <v>189</v>
      </c>
      <c r="E241" s="227" t="s">
        <v>19</v>
      </c>
      <c r="F241" s="228" t="s">
        <v>649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189</v>
      </c>
      <c r="AU241" s="234" t="s">
        <v>82</v>
      </c>
      <c r="AV241" s="13" t="s">
        <v>80</v>
      </c>
      <c r="AW241" s="13" t="s">
        <v>33</v>
      </c>
      <c r="AX241" s="13" t="s">
        <v>72</v>
      </c>
      <c r="AY241" s="234" t="s">
        <v>178</v>
      </c>
    </row>
    <row r="242" s="14" customFormat="1">
      <c r="A242" s="14"/>
      <c r="B242" s="235"/>
      <c r="C242" s="236"/>
      <c r="D242" s="226" t="s">
        <v>189</v>
      </c>
      <c r="E242" s="237" t="s">
        <v>19</v>
      </c>
      <c r="F242" s="238" t="s">
        <v>650</v>
      </c>
      <c r="G242" s="236"/>
      <c r="H242" s="239">
        <v>0.59999999999999998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189</v>
      </c>
      <c r="AU242" s="245" t="s">
        <v>82</v>
      </c>
      <c r="AV242" s="14" t="s">
        <v>82</v>
      </c>
      <c r="AW242" s="14" t="s">
        <v>33</v>
      </c>
      <c r="AX242" s="14" t="s">
        <v>72</v>
      </c>
      <c r="AY242" s="245" t="s">
        <v>178</v>
      </c>
    </row>
    <row r="243" s="15" customFormat="1">
      <c r="A243" s="15"/>
      <c r="B243" s="246"/>
      <c r="C243" s="247"/>
      <c r="D243" s="226" t="s">
        <v>189</v>
      </c>
      <c r="E243" s="248" t="s">
        <v>19</v>
      </c>
      <c r="F243" s="249" t="s">
        <v>193</v>
      </c>
      <c r="G243" s="247"/>
      <c r="H243" s="250">
        <v>0.59999999999999998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189</v>
      </c>
      <c r="AU243" s="256" t="s">
        <v>82</v>
      </c>
      <c r="AV243" s="15" t="s">
        <v>186</v>
      </c>
      <c r="AW243" s="15" t="s">
        <v>33</v>
      </c>
      <c r="AX243" s="15" t="s">
        <v>80</v>
      </c>
      <c r="AY243" s="256" t="s">
        <v>178</v>
      </c>
    </row>
    <row r="244" s="2" customFormat="1" ht="16.5" customHeight="1">
      <c r="A244" s="40"/>
      <c r="B244" s="41"/>
      <c r="C244" s="206" t="s">
        <v>392</v>
      </c>
      <c r="D244" s="206" t="s">
        <v>181</v>
      </c>
      <c r="E244" s="207" t="s">
        <v>502</v>
      </c>
      <c r="F244" s="208" t="s">
        <v>503</v>
      </c>
      <c r="G244" s="209" t="s">
        <v>184</v>
      </c>
      <c r="H244" s="210">
        <v>0.45900000000000002</v>
      </c>
      <c r="I244" s="211"/>
      <c r="J244" s="212">
        <f>ROUND(I244*H244,2)</f>
        <v>0</v>
      </c>
      <c r="K244" s="208" t="s">
        <v>185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0.027199999999999998</v>
      </c>
      <c r="T244" s="216">
        <f>S244*H244</f>
        <v>0.012484799999999999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206</v>
      </c>
      <c r="AT244" s="217" t="s">
        <v>181</v>
      </c>
      <c r="AU244" s="217" t="s">
        <v>82</v>
      </c>
      <c r="AY244" s="19" t="s">
        <v>178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206</v>
      </c>
      <c r="BM244" s="217" t="s">
        <v>388</v>
      </c>
    </row>
    <row r="245" s="2" customFormat="1">
      <c r="A245" s="40"/>
      <c r="B245" s="41"/>
      <c r="C245" s="42"/>
      <c r="D245" s="219" t="s">
        <v>187</v>
      </c>
      <c r="E245" s="42"/>
      <c r="F245" s="220" t="s">
        <v>505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187</v>
      </c>
      <c r="AU245" s="19" t="s">
        <v>82</v>
      </c>
    </row>
    <row r="246" s="13" customFormat="1">
      <c r="A246" s="13"/>
      <c r="B246" s="224"/>
      <c r="C246" s="225"/>
      <c r="D246" s="226" t="s">
        <v>189</v>
      </c>
      <c r="E246" s="227" t="s">
        <v>19</v>
      </c>
      <c r="F246" s="228" t="s">
        <v>651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189</v>
      </c>
      <c r="AU246" s="234" t="s">
        <v>82</v>
      </c>
      <c r="AV246" s="13" t="s">
        <v>80</v>
      </c>
      <c r="AW246" s="13" t="s">
        <v>33</v>
      </c>
      <c r="AX246" s="13" t="s">
        <v>72</v>
      </c>
      <c r="AY246" s="234" t="s">
        <v>178</v>
      </c>
    </row>
    <row r="247" s="14" customFormat="1">
      <c r="A247" s="14"/>
      <c r="B247" s="235"/>
      <c r="C247" s="236"/>
      <c r="D247" s="226" t="s">
        <v>189</v>
      </c>
      <c r="E247" s="237" t="s">
        <v>19</v>
      </c>
      <c r="F247" s="238" t="s">
        <v>652</v>
      </c>
      <c r="G247" s="236"/>
      <c r="H247" s="239">
        <v>0.45900000000000002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189</v>
      </c>
      <c r="AU247" s="245" t="s">
        <v>82</v>
      </c>
      <c r="AV247" s="14" t="s">
        <v>82</v>
      </c>
      <c r="AW247" s="14" t="s">
        <v>33</v>
      </c>
      <c r="AX247" s="14" t="s">
        <v>72</v>
      </c>
      <c r="AY247" s="245" t="s">
        <v>178</v>
      </c>
    </row>
    <row r="248" s="15" customFormat="1">
      <c r="A248" s="15"/>
      <c r="B248" s="246"/>
      <c r="C248" s="247"/>
      <c r="D248" s="226" t="s">
        <v>189</v>
      </c>
      <c r="E248" s="248" t="s">
        <v>19</v>
      </c>
      <c r="F248" s="249" t="s">
        <v>193</v>
      </c>
      <c r="G248" s="247"/>
      <c r="H248" s="250">
        <v>0.45900000000000002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189</v>
      </c>
      <c r="AU248" s="256" t="s">
        <v>82</v>
      </c>
      <c r="AV248" s="15" t="s">
        <v>186</v>
      </c>
      <c r="AW248" s="15" t="s">
        <v>33</v>
      </c>
      <c r="AX248" s="15" t="s">
        <v>80</v>
      </c>
      <c r="AY248" s="256" t="s">
        <v>178</v>
      </c>
    </row>
    <row r="249" s="2" customFormat="1" ht="21.75" customHeight="1">
      <c r="A249" s="40"/>
      <c r="B249" s="41"/>
      <c r="C249" s="206" t="s">
        <v>309</v>
      </c>
      <c r="D249" s="206" t="s">
        <v>181</v>
      </c>
      <c r="E249" s="207" t="s">
        <v>507</v>
      </c>
      <c r="F249" s="208" t="s">
        <v>508</v>
      </c>
      <c r="G249" s="209" t="s">
        <v>184</v>
      </c>
      <c r="H249" s="210">
        <v>0.59999999999999998</v>
      </c>
      <c r="I249" s="211"/>
      <c r="J249" s="212">
        <f>ROUND(I249*H249,2)</f>
        <v>0</v>
      </c>
      <c r="K249" s="208" t="s">
        <v>185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0.0059959999999999996</v>
      </c>
      <c r="R249" s="215">
        <f>Q249*H249</f>
        <v>0.0035975999999999994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206</v>
      </c>
      <c r="AT249" s="217" t="s">
        <v>181</v>
      </c>
      <c r="AU249" s="217" t="s">
        <v>82</v>
      </c>
      <c r="AY249" s="19" t="s">
        <v>178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206</v>
      </c>
      <c r="BM249" s="217" t="s">
        <v>395</v>
      </c>
    </row>
    <row r="250" s="2" customFormat="1">
      <c r="A250" s="40"/>
      <c r="B250" s="41"/>
      <c r="C250" s="42"/>
      <c r="D250" s="219" t="s">
        <v>187</v>
      </c>
      <c r="E250" s="42"/>
      <c r="F250" s="220" t="s">
        <v>510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187</v>
      </c>
      <c r="AU250" s="19" t="s">
        <v>82</v>
      </c>
    </row>
    <row r="251" s="13" customFormat="1">
      <c r="A251" s="13"/>
      <c r="B251" s="224"/>
      <c r="C251" s="225"/>
      <c r="D251" s="226" t="s">
        <v>189</v>
      </c>
      <c r="E251" s="227" t="s">
        <v>19</v>
      </c>
      <c r="F251" s="228" t="s">
        <v>649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189</v>
      </c>
      <c r="AU251" s="234" t="s">
        <v>82</v>
      </c>
      <c r="AV251" s="13" t="s">
        <v>80</v>
      </c>
      <c r="AW251" s="13" t="s">
        <v>33</v>
      </c>
      <c r="AX251" s="13" t="s">
        <v>72</v>
      </c>
      <c r="AY251" s="234" t="s">
        <v>178</v>
      </c>
    </row>
    <row r="252" s="14" customFormat="1">
      <c r="A252" s="14"/>
      <c r="B252" s="235"/>
      <c r="C252" s="236"/>
      <c r="D252" s="226" t="s">
        <v>189</v>
      </c>
      <c r="E252" s="237" t="s">
        <v>19</v>
      </c>
      <c r="F252" s="238" t="s">
        <v>650</v>
      </c>
      <c r="G252" s="236"/>
      <c r="H252" s="239">
        <v>0.59999999999999998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189</v>
      </c>
      <c r="AU252" s="245" t="s">
        <v>82</v>
      </c>
      <c r="AV252" s="14" t="s">
        <v>82</v>
      </c>
      <c r="AW252" s="14" t="s">
        <v>33</v>
      </c>
      <c r="AX252" s="14" t="s">
        <v>72</v>
      </c>
      <c r="AY252" s="245" t="s">
        <v>178</v>
      </c>
    </row>
    <row r="253" s="15" customFormat="1">
      <c r="A253" s="15"/>
      <c r="B253" s="246"/>
      <c r="C253" s="247"/>
      <c r="D253" s="226" t="s">
        <v>189</v>
      </c>
      <c r="E253" s="248" t="s">
        <v>19</v>
      </c>
      <c r="F253" s="249" t="s">
        <v>193</v>
      </c>
      <c r="G253" s="247"/>
      <c r="H253" s="250">
        <v>0.59999999999999998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189</v>
      </c>
      <c r="AU253" s="256" t="s">
        <v>82</v>
      </c>
      <c r="AV253" s="15" t="s">
        <v>186</v>
      </c>
      <c r="AW253" s="15" t="s">
        <v>33</v>
      </c>
      <c r="AX253" s="15" t="s">
        <v>80</v>
      </c>
      <c r="AY253" s="256" t="s">
        <v>178</v>
      </c>
    </row>
    <row r="254" s="2" customFormat="1" ht="16.5" customHeight="1">
      <c r="A254" s="40"/>
      <c r="B254" s="41"/>
      <c r="C254" s="257" t="s">
        <v>403</v>
      </c>
      <c r="D254" s="257" t="s">
        <v>360</v>
      </c>
      <c r="E254" s="258" t="s">
        <v>511</v>
      </c>
      <c r="F254" s="259" t="s">
        <v>512</v>
      </c>
      <c r="G254" s="260" t="s">
        <v>184</v>
      </c>
      <c r="H254" s="261">
        <v>0.68999999999999995</v>
      </c>
      <c r="I254" s="262"/>
      <c r="J254" s="263">
        <f>ROUND(I254*H254,2)</f>
        <v>0</v>
      </c>
      <c r="K254" s="259" t="s">
        <v>185</v>
      </c>
      <c r="L254" s="264"/>
      <c r="M254" s="265" t="s">
        <v>19</v>
      </c>
      <c r="N254" s="266" t="s">
        <v>43</v>
      </c>
      <c r="O254" s="86"/>
      <c r="P254" s="215">
        <f>O254*H254</f>
        <v>0</v>
      </c>
      <c r="Q254" s="215">
        <v>0.018409999999999999</v>
      </c>
      <c r="R254" s="215">
        <f>Q254*H254</f>
        <v>0.012702899999999998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302</v>
      </c>
      <c r="AT254" s="217" t="s">
        <v>360</v>
      </c>
      <c r="AU254" s="217" t="s">
        <v>82</v>
      </c>
      <c r="AY254" s="19" t="s">
        <v>178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206</v>
      </c>
      <c r="BM254" s="217" t="s">
        <v>653</v>
      </c>
    </row>
    <row r="255" s="13" customFormat="1">
      <c r="A255" s="13"/>
      <c r="B255" s="224"/>
      <c r="C255" s="225"/>
      <c r="D255" s="226" t="s">
        <v>189</v>
      </c>
      <c r="E255" s="227" t="s">
        <v>19</v>
      </c>
      <c r="F255" s="228" t="s">
        <v>649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189</v>
      </c>
      <c r="AU255" s="234" t="s">
        <v>82</v>
      </c>
      <c r="AV255" s="13" t="s">
        <v>80</v>
      </c>
      <c r="AW255" s="13" t="s">
        <v>33</v>
      </c>
      <c r="AX255" s="13" t="s">
        <v>72</v>
      </c>
      <c r="AY255" s="234" t="s">
        <v>178</v>
      </c>
    </row>
    <row r="256" s="14" customFormat="1">
      <c r="A256" s="14"/>
      <c r="B256" s="235"/>
      <c r="C256" s="236"/>
      <c r="D256" s="226" t="s">
        <v>189</v>
      </c>
      <c r="E256" s="237" t="s">
        <v>19</v>
      </c>
      <c r="F256" s="238" t="s">
        <v>650</v>
      </c>
      <c r="G256" s="236"/>
      <c r="H256" s="239">
        <v>0.59999999999999998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189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178</v>
      </c>
    </row>
    <row r="257" s="15" customFormat="1">
      <c r="A257" s="15"/>
      <c r="B257" s="246"/>
      <c r="C257" s="247"/>
      <c r="D257" s="226" t="s">
        <v>189</v>
      </c>
      <c r="E257" s="248" t="s">
        <v>19</v>
      </c>
      <c r="F257" s="249" t="s">
        <v>193</v>
      </c>
      <c r="G257" s="247"/>
      <c r="H257" s="250">
        <v>0.59999999999999998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189</v>
      </c>
      <c r="AU257" s="256" t="s">
        <v>82</v>
      </c>
      <c r="AV257" s="15" t="s">
        <v>186</v>
      </c>
      <c r="AW257" s="15" t="s">
        <v>33</v>
      </c>
      <c r="AX257" s="15" t="s">
        <v>72</v>
      </c>
      <c r="AY257" s="256" t="s">
        <v>178</v>
      </c>
    </row>
    <row r="258" s="14" customFormat="1">
      <c r="A258" s="14"/>
      <c r="B258" s="235"/>
      <c r="C258" s="236"/>
      <c r="D258" s="226" t="s">
        <v>189</v>
      </c>
      <c r="E258" s="237" t="s">
        <v>19</v>
      </c>
      <c r="F258" s="238" t="s">
        <v>654</v>
      </c>
      <c r="G258" s="236"/>
      <c r="H258" s="239">
        <v>0.68999999999999995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189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178</v>
      </c>
    </row>
    <row r="259" s="15" customFormat="1">
      <c r="A259" s="15"/>
      <c r="B259" s="246"/>
      <c r="C259" s="247"/>
      <c r="D259" s="226" t="s">
        <v>189</v>
      </c>
      <c r="E259" s="248" t="s">
        <v>19</v>
      </c>
      <c r="F259" s="249" t="s">
        <v>193</v>
      </c>
      <c r="G259" s="247"/>
      <c r="H259" s="250">
        <v>0.68999999999999995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189</v>
      </c>
      <c r="AU259" s="256" t="s">
        <v>82</v>
      </c>
      <c r="AV259" s="15" t="s">
        <v>186</v>
      </c>
      <c r="AW259" s="15" t="s">
        <v>33</v>
      </c>
      <c r="AX259" s="15" t="s">
        <v>80</v>
      </c>
      <c r="AY259" s="256" t="s">
        <v>178</v>
      </c>
    </row>
    <row r="260" s="2" customFormat="1" ht="24.15" customHeight="1">
      <c r="A260" s="40"/>
      <c r="B260" s="41"/>
      <c r="C260" s="206" t="s">
        <v>315</v>
      </c>
      <c r="D260" s="206" t="s">
        <v>181</v>
      </c>
      <c r="E260" s="207" t="s">
        <v>516</v>
      </c>
      <c r="F260" s="208" t="s">
        <v>517</v>
      </c>
      <c r="G260" s="209" t="s">
        <v>184</v>
      </c>
      <c r="H260" s="210">
        <v>0.59999999999999998</v>
      </c>
      <c r="I260" s="211"/>
      <c r="J260" s="212">
        <f>ROUND(I260*H260,2)</f>
        <v>0</v>
      </c>
      <c r="K260" s="208" t="s">
        <v>185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206</v>
      </c>
      <c r="AT260" s="217" t="s">
        <v>181</v>
      </c>
      <c r="AU260" s="217" t="s">
        <v>82</v>
      </c>
      <c r="AY260" s="19" t="s">
        <v>178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206</v>
      </c>
      <c r="BM260" s="217" t="s">
        <v>406</v>
      </c>
    </row>
    <row r="261" s="2" customFormat="1">
      <c r="A261" s="40"/>
      <c r="B261" s="41"/>
      <c r="C261" s="42"/>
      <c r="D261" s="219" t="s">
        <v>187</v>
      </c>
      <c r="E261" s="42"/>
      <c r="F261" s="220" t="s">
        <v>519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187</v>
      </c>
      <c r="AU261" s="19" t="s">
        <v>82</v>
      </c>
    </row>
    <row r="262" s="13" customFormat="1">
      <c r="A262" s="13"/>
      <c r="B262" s="224"/>
      <c r="C262" s="225"/>
      <c r="D262" s="226" t="s">
        <v>189</v>
      </c>
      <c r="E262" s="227" t="s">
        <v>19</v>
      </c>
      <c r="F262" s="228" t="s">
        <v>649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189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178</v>
      </c>
    </row>
    <row r="263" s="14" customFormat="1">
      <c r="A263" s="14"/>
      <c r="B263" s="235"/>
      <c r="C263" s="236"/>
      <c r="D263" s="226" t="s">
        <v>189</v>
      </c>
      <c r="E263" s="237" t="s">
        <v>19</v>
      </c>
      <c r="F263" s="238" t="s">
        <v>650</v>
      </c>
      <c r="G263" s="236"/>
      <c r="H263" s="239">
        <v>0.59999999999999998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189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178</v>
      </c>
    </row>
    <row r="264" s="15" customFormat="1">
      <c r="A264" s="15"/>
      <c r="B264" s="246"/>
      <c r="C264" s="247"/>
      <c r="D264" s="226" t="s">
        <v>189</v>
      </c>
      <c r="E264" s="248" t="s">
        <v>19</v>
      </c>
      <c r="F264" s="249" t="s">
        <v>193</v>
      </c>
      <c r="G264" s="247"/>
      <c r="H264" s="250">
        <v>0.59999999999999998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189</v>
      </c>
      <c r="AU264" s="256" t="s">
        <v>82</v>
      </c>
      <c r="AV264" s="15" t="s">
        <v>186</v>
      </c>
      <c r="AW264" s="15" t="s">
        <v>33</v>
      </c>
      <c r="AX264" s="15" t="s">
        <v>80</v>
      </c>
      <c r="AY264" s="256" t="s">
        <v>178</v>
      </c>
    </row>
    <row r="265" s="2" customFormat="1" ht="16.5" customHeight="1">
      <c r="A265" s="40"/>
      <c r="B265" s="41"/>
      <c r="C265" s="206" t="s">
        <v>413</v>
      </c>
      <c r="D265" s="206" t="s">
        <v>181</v>
      </c>
      <c r="E265" s="207" t="s">
        <v>520</v>
      </c>
      <c r="F265" s="208" t="s">
        <v>521</v>
      </c>
      <c r="G265" s="209" t="s">
        <v>223</v>
      </c>
      <c r="H265" s="210">
        <v>1</v>
      </c>
      <c r="I265" s="211"/>
      <c r="J265" s="212">
        <f>ROUND(I265*H265,2)</f>
        <v>0</v>
      </c>
      <c r="K265" s="208" t="s">
        <v>185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0.00018000000000000001</v>
      </c>
      <c r="R265" s="215">
        <f>Q265*H265</f>
        <v>0.00018000000000000001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206</v>
      </c>
      <c r="AT265" s="217" t="s">
        <v>181</v>
      </c>
      <c r="AU265" s="217" t="s">
        <v>82</v>
      </c>
      <c r="AY265" s="19" t="s">
        <v>178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206</v>
      </c>
      <c r="BM265" s="217" t="s">
        <v>411</v>
      </c>
    </row>
    <row r="266" s="2" customFormat="1">
      <c r="A266" s="40"/>
      <c r="B266" s="41"/>
      <c r="C266" s="42"/>
      <c r="D266" s="219" t="s">
        <v>187</v>
      </c>
      <c r="E266" s="42"/>
      <c r="F266" s="220" t="s">
        <v>523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187</v>
      </c>
      <c r="AU266" s="19" t="s">
        <v>82</v>
      </c>
    </row>
    <row r="267" s="13" customFormat="1">
      <c r="A267" s="13"/>
      <c r="B267" s="224"/>
      <c r="C267" s="225"/>
      <c r="D267" s="226" t="s">
        <v>189</v>
      </c>
      <c r="E267" s="227" t="s">
        <v>19</v>
      </c>
      <c r="F267" s="228" t="s">
        <v>649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189</v>
      </c>
      <c r="AU267" s="234" t="s">
        <v>82</v>
      </c>
      <c r="AV267" s="13" t="s">
        <v>80</v>
      </c>
      <c r="AW267" s="13" t="s">
        <v>33</v>
      </c>
      <c r="AX267" s="13" t="s">
        <v>72</v>
      </c>
      <c r="AY267" s="234" t="s">
        <v>178</v>
      </c>
    </row>
    <row r="268" s="14" customFormat="1">
      <c r="A268" s="14"/>
      <c r="B268" s="235"/>
      <c r="C268" s="236"/>
      <c r="D268" s="226" t="s">
        <v>189</v>
      </c>
      <c r="E268" s="237" t="s">
        <v>19</v>
      </c>
      <c r="F268" s="238" t="s">
        <v>80</v>
      </c>
      <c r="G268" s="236"/>
      <c r="H268" s="239">
        <v>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189</v>
      </c>
      <c r="AU268" s="245" t="s">
        <v>82</v>
      </c>
      <c r="AV268" s="14" t="s">
        <v>82</v>
      </c>
      <c r="AW268" s="14" t="s">
        <v>33</v>
      </c>
      <c r="AX268" s="14" t="s">
        <v>72</v>
      </c>
      <c r="AY268" s="245" t="s">
        <v>178</v>
      </c>
    </row>
    <row r="269" s="15" customFormat="1">
      <c r="A269" s="15"/>
      <c r="B269" s="246"/>
      <c r="C269" s="247"/>
      <c r="D269" s="226" t="s">
        <v>189</v>
      </c>
      <c r="E269" s="248" t="s">
        <v>19</v>
      </c>
      <c r="F269" s="249" t="s">
        <v>193</v>
      </c>
      <c r="G269" s="247"/>
      <c r="H269" s="250">
        <v>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189</v>
      </c>
      <c r="AU269" s="256" t="s">
        <v>82</v>
      </c>
      <c r="AV269" s="15" t="s">
        <v>186</v>
      </c>
      <c r="AW269" s="15" t="s">
        <v>33</v>
      </c>
      <c r="AX269" s="15" t="s">
        <v>80</v>
      </c>
      <c r="AY269" s="256" t="s">
        <v>178</v>
      </c>
    </row>
    <row r="270" s="2" customFormat="1" ht="16.5" customHeight="1">
      <c r="A270" s="40"/>
      <c r="B270" s="41"/>
      <c r="C270" s="257" t="s">
        <v>325</v>
      </c>
      <c r="D270" s="257" t="s">
        <v>360</v>
      </c>
      <c r="E270" s="258" t="s">
        <v>526</v>
      </c>
      <c r="F270" s="259" t="s">
        <v>527</v>
      </c>
      <c r="G270" s="260" t="s">
        <v>223</v>
      </c>
      <c r="H270" s="261">
        <v>1</v>
      </c>
      <c r="I270" s="262"/>
      <c r="J270" s="263">
        <f>ROUND(I270*H270,2)</f>
        <v>0</v>
      </c>
      <c r="K270" s="259" t="s">
        <v>185</v>
      </c>
      <c r="L270" s="264"/>
      <c r="M270" s="265" t="s">
        <v>19</v>
      </c>
      <c r="N270" s="266" t="s">
        <v>43</v>
      </c>
      <c r="O270" s="86"/>
      <c r="P270" s="215">
        <f>O270*H270</f>
        <v>0</v>
      </c>
      <c r="Q270" s="215">
        <v>0.00012</v>
      </c>
      <c r="R270" s="215">
        <f>Q270*H270</f>
        <v>0.00012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302</v>
      </c>
      <c r="AT270" s="217" t="s">
        <v>360</v>
      </c>
      <c r="AU270" s="217" t="s">
        <v>82</v>
      </c>
      <c r="AY270" s="19" t="s">
        <v>178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206</v>
      </c>
      <c r="BM270" s="217" t="s">
        <v>416</v>
      </c>
    </row>
    <row r="271" s="13" customFormat="1">
      <c r="A271" s="13"/>
      <c r="B271" s="224"/>
      <c r="C271" s="225"/>
      <c r="D271" s="226" t="s">
        <v>189</v>
      </c>
      <c r="E271" s="227" t="s">
        <v>19</v>
      </c>
      <c r="F271" s="228" t="s">
        <v>649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189</v>
      </c>
      <c r="AU271" s="234" t="s">
        <v>82</v>
      </c>
      <c r="AV271" s="13" t="s">
        <v>80</v>
      </c>
      <c r="AW271" s="13" t="s">
        <v>33</v>
      </c>
      <c r="AX271" s="13" t="s">
        <v>72</v>
      </c>
      <c r="AY271" s="234" t="s">
        <v>178</v>
      </c>
    </row>
    <row r="272" s="14" customFormat="1">
      <c r="A272" s="14"/>
      <c r="B272" s="235"/>
      <c r="C272" s="236"/>
      <c r="D272" s="226" t="s">
        <v>189</v>
      </c>
      <c r="E272" s="237" t="s">
        <v>19</v>
      </c>
      <c r="F272" s="238" t="s">
        <v>80</v>
      </c>
      <c r="G272" s="236"/>
      <c r="H272" s="239">
        <v>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189</v>
      </c>
      <c r="AU272" s="245" t="s">
        <v>82</v>
      </c>
      <c r="AV272" s="14" t="s">
        <v>82</v>
      </c>
      <c r="AW272" s="14" t="s">
        <v>33</v>
      </c>
      <c r="AX272" s="14" t="s">
        <v>72</v>
      </c>
      <c r="AY272" s="245" t="s">
        <v>178</v>
      </c>
    </row>
    <row r="273" s="15" customFormat="1">
      <c r="A273" s="15"/>
      <c r="B273" s="246"/>
      <c r="C273" s="247"/>
      <c r="D273" s="226" t="s">
        <v>189</v>
      </c>
      <c r="E273" s="248" t="s">
        <v>19</v>
      </c>
      <c r="F273" s="249" t="s">
        <v>193</v>
      </c>
      <c r="G273" s="247"/>
      <c r="H273" s="250">
        <v>1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189</v>
      </c>
      <c r="AU273" s="256" t="s">
        <v>82</v>
      </c>
      <c r="AV273" s="15" t="s">
        <v>186</v>
      </c>
      <c r="AW273" s="15" t="s">
        <v>33</v>
      </c>
      <c r="AX273" s="15" t="s">
        <v>80</v>
      </c>
      <c r="AY273" s="256" t="s">
        <v>178</v>
      </c>
    </row>
    <row r="274" s="2" customFormat="1" ht="16.5" customHeight="1">
      <c r="A274" s="40"/>
      <c r="B274" s="41"/>
      <c r="C274" s="206" t="s">
        <v>422</v>
      </c>
      <c r="D274" s="206" t="s">
        <v>181</v>
      </c>
      <c r="E274" s="207" t="s">
        <v>535</v>
      </c>
      <c r="F274" s="208" t="s">
        <v>536</v>
      </c>
      <c r="G274" s="209" t="s">
        <v>184</v>
      </c>
      <c r="H274" s="210">
        <v>0.59999999999999998</v>
      </c>
      <c r="I274" s="211"/>
      <c r="J274" s="212">
        <f>ROUND(I274*H274,2)</f>
        <v>0</v>
      </c>
      <c r="K274" s="208" t="s">
        <v>185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4.5000000000000003E-05</v>
      </c>
      <c r="R274" s="215">
        <f>Q274*H274</f>
        <v>2.7000000000000002E-05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206</v>
      </c>
      <c r="AT274" s="217" t="s">
        <v>181</v>
      </c>
      <c r="AU274" s="217" t="s">
        <v>82</v>
      </c>
      <c r="AY274" s="19" t="s">
        <v>178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206</v>
      </c>
      <c r="BM274" s="217" t="s">
        <v>420</v>
      </c>
    </row>
    <row r="275" s="2" customFormat="1">
      <c r="A275" s="40"/>
      <c r="B275" s="41"/>
      <c r="C275" s="42"/>
      <c r="D275" s="219" t="s">
        <v>187</v>
      </c>
      <c r="E275" s="42"/>
      <c r="F275" s="220" t="s">
        <v>538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187</v>
      </c>
      <c r="AU275" s="19" t="s">
        <v>82</v>
      </c>
    </row>
    <row r="276" s="13" customFormat="1">
      <c r="A276" s="13"/>
      <c r="B276" s="224"/>
      <c r="C276" s="225"/>
      <c r="D276" s="226" t="s">
        <v>189</v>
      </c>
      <c r="E276" s="227" t="s">
        <v>19</v>
      </c>
      <c r="F276" s="228" t="s">
        <v>649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189</v>
      </c>
      <c r="AU276" s="234" t="s">
        <v>82</v>
      </c>
      <c r="AV276" s="13" t="s">
        <v>80</v>
      </c>
      <c r="AW276" s="13" t="s">
        <v>33</v>
      </c>
      <c r="AX276" s="13" t="s">
        <v>72</v>
      </c>
      <c r="AY276" s="234" t="s">
        <v>178</v>
      </c>
    </row>
    <row r="277" s="14" customFormat="1">
      <c r="A277" s="14"/>
      <c r="B277" s="235"/>
      <c r="C277" s="236"/>
      <c r="D277" s="226" t="s">
        <v>189</v>
      </c>
      <c r="E277" s="237" t="s">
        <v>19</v>
      </c>
      <c r="F277" s="238" t="s">
        <v>650</v>
      </c>
      <c r="G277" s="236"/>
      <c r="H277" s="239">
        <v>0.59999999999999998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189</v>
      </c>
      <c r="AU277" s="245" t="s">
        <v>82</v>
      </c>
      <c r="AV277" s="14" t="s">
        <v>82</v>
      </c>
      <c r="AW277" s="14" t="s">
        <v>33</v>
      </c>
      <c r="AX277" s="14" t="s">
        <v>72</v>
      </c>
      <c r="AY277" s="245" t="s">
        <v>178</v>
      </c>
    </row>
    <row r="278" s="15" customFormat="1">
      <c r="A278" s="15"/>
      <c r="B278" s="246"/>
      <c r="C278" s="247"/>
      <c r="D278" s="226" t="s">
        <v>189</v>
      </c>
      <c r="E278" s="248" t="s">
        <v>19</v>
      </c>
      <c r="F278" s="249" t="s">
        <v>193</v>
      </c>
      <c r="G278" s="247"/>
      <c r="H278" s="250">
        <v>0.59999999999999998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189</v>
      </c>
      <c r="AU278" s="256" t="s">
        <v>82</v>
      </c>
      <c r="AV278" s="15" t="s">
        <v>186</v>
      </c>
      <c r="AW278" s="15" t="s">
        <v>33</v>
      </c>
      <c r="AX278" s="15" t="s">
        <v>80</v>
      </c>
      <c r="AY278" s="256" t="s">
        <v>178</v>
      </c>
    </row>
    <row r="279" s="2" customFormat="1" ht="24.15" customHeight="1">
      <c r="A279" s="40"/>
      <c r="B279" s="41"/>
      <c r="C279" s="206" t="s">
        <v>334</v>
      </c>
      <c r="D279" s="206" t="s">
        <v>181</v>
      </c>
      <c r="E279" s="207" t="s">
        <v>539</v>
      </c>
      <c r="F279" s="208" t="s">
        <v>540</v>
      </c>
      <c r="G279" s="209" t="s">
        <v>251</v>
      </c>
      <c r="H279" s="210">
        <v>0.021000000000000001</v>
      </c>
      <c r="I279" s="211"/>
      <c r="J279" s="212">
        <f>ROUND(I279*H279,2)</f>
        <v>0</v>
      </c>
      <c r="K279" s="208" t="s">
        <v>185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206</v>
      </c>
      <c r="AT279" s="217" t="s">
        <v>181</v>
      </c>
      <c r="AU279" s="217" t="s">
        <v>82</v>
      </c>
      <c r="AY279" s="19" t="s">
        <v>178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206</v>
      </c>
      <c r="BM279" s="217" t="s">
        <v>655</v>
      </c>
    </row>
    <row r="280" s="2" customFormat="1">
      <c r="A280" s="40"/>
      <c r="B280" s="41"/>
      <c r="C280" s="42"/>
      <c r="D280" s="219" t="s">
        <v>187</v>
      </c>
      <c r="E280" s="42"/>
      <c r="F280" s="220" t="s">
        <v>542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187</v>
      </c>
      <c r="AU280" s="19" t="s">
        <v>82</v>
      </c>
    </row>
    <row r="281" s="12" customFormat="1" ht="22.8" customHeight="1">
      <c r="A281" s="12"/>
      <c r="B281" s="190"/>
      <c r="C281" s="191"/>
      <c r="D281" s="192" t="s">
        <v>71</v>
      </c>
      <c r="E281" s="204" t="s">
        <v>543</v>
      </c>
      <c r="F281" s="204" t="s">
        <v>544</v>
      </c>
      <c r="G281" s="191"/>
      <c r="H281" s="191"/>
      <c r="I281" s="194"/>
      <c r="J281" s="205">
        <f>BK281</f>
        <v>0</v>
      </c>
      <c r="K281" s="191"/>
      <c r="L281" s="196"/>
      <c r="M281" s="197"/>
      <c r="N281" s="198"/>
      <c r="O281" s="198"/>
      <c r="P281" s="199">
        <f>SUM(P282:P294)</f>
        <v>0</v>
      </c>
      <c r="Q281" s="198"/>
      <c r="R281" s="199">
        <f>SUM(R282:R294)</f>
        <v>0.037476000000000002</v>
      </c>
      <c r="S281" s="198"/>
      <c r="T281" s="200">
        <f>SUM(T282:T294)</f>
        <v>0.0012145000000000001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1" t="s">
        <v>82</v>
      </c>
      <c r="AT281" s="202" t="s">
        <v>71</v>
      </c>
      <c r="AU281" s="202" t="s">
        <v>80</v>
      </c>
      <c r="AY281" s="201" t="s">
        <v>178</v>
      </c>
      <c r="BK281" s="203">
        <f>SUM(BK282:BK294)</f>
        <v>0</v>
      </c>
    </row>
    <row r="282" s="2" customFormat="1" ht="16.5" customHeight="1">
      <c r="A282" s="40"/>
      <c r="B282" s="41"/>
      <c r="C282" s="206" t="s">
        <v>433</v>
      </c>
      <c r="D282" s="206" t="s">
        <v>181</v>
      </c>
      <c r="E282" s="207" t="s">
        <v>546</v>
      </c>
      <c r="F282" s="208" t="s">
        <v>547</v>
      </c>
      <c r="G282" s="209" t="s">
        <v>184</v>
      </c>
      <c r="H282" s="210">
        <v>34.700000000000003</v>
      </c>
      <c r="I282" s="211"/>
      <c r="J282" s="212">
        <f>ROUND(I282*H282,2)</f>
        <v>0</v>
      </c>
      <c r="K282" s="208" t="s">
        <v>185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3.4999999999999997E-05</v>
      </c>
      <c r="T282" s="216">
        <f>S282*H282</f>
        <v>0.0012145000000000001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206</v>
      </c>
      <c r="AT282" s="217" t="s">
        <v>181</v>
      </c>
      <c r="AU282" s="217" t="s">
        <v>82</v>
      </c>
      <c r="AY282" s="19" t="s">
        <v>178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206</v>
      </c>
      <c r="BM282" s="217" t="s">
        <v>429</v>
      </c>
    </row>
    <row r="283" s="2" customFormat="1">
      <c r="A283" s="40"/>
      <c r="B283" s="41"/>
      <c r="C283" s="42"/>
      <c r="D283" s="219" t="s">
        <v>187</v>
      </c>
      <c r="E283" s="42"/>
      <c r="F283" s="220" t="s">
        <v>549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187</v>
      </c>
      <c r="AU283" s="19" t="s">
        <v>82</v>
      </c>
    </row>
    <row r="284" s="13" customFormat="1">
      <c r="A284" s="13"/>
      <c r="B284" s="224"/>
      <c r="C284" s="225"/>
      <c r="D284" s="226" t="s">
        <v>189</v>
      </c>
      <c r="E284" s="227" t="s">
        <v>19</v>
      </c>
      <c r="F284" s="228" t="s">
        <v>190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189</v>
      </c>
      <c r="AU284" s="234" t="s">
        <v>82</v>
      </c>
      <c r="AV284" s="13" t="s">
        <v>80</v>
      </c>
      <c r="AW284" s="13" t="s">
        <v>33</v>
      </c>
      <c r="AX284" s="13" t="s">
        <v>72</v>
      </c>
      <c r="AY284" s="234" t="s">
        <v>178</v>
      </c>
    </row>
    <row r="285" s="13" customFormat="1">
      <c r="A285" s="13"/>
      <c r="B285" s="224"/>
      <c r="C285" s="225"/>
      <c r="D285" s="226" t="s">
        <v>189</v>
      </c>
      <c r="E285" s="227" t="s">
        <v>19</v>
      </c>
      <c r="F285" s="228" t="s">
        <v>550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189</v>
      </c>
      <c r="AU285" s="234" t="s">
        <v>82</v>
      </c>
      <c r="AV285" s="13" t="s">
        <v>80</v>
      </c>
      <c r="AW285" s="13" t="s">
        <v>33</v>
      </c>
      <c r="AX285" s="13" t="s">
        <v>72</v>
      </c>
      <c r="AY285" s="234" t="s">
        <v>178</v>
      </c>
    </row>
    <row r="286" s="14" customFormat="1">
      <c r="A286" s="14"/>
      <c r="B286" s="235"/>
      <c r="C286" s="236"/>
      <c r="D286" s="226" t="s">
        <v>189</v>
      </c>
      <c r="E286" s="237" t="s">
        <v>19</v>
      </c>
      <c r="F286" s="238" t="s">
        <v>595</v>
      </c>
      <c r="G286" s="236"/>
      <c r="H286" s="239">
        <v>34.700000000000003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189</v>
      </c>
      <c r="AU286" s="245" t="s">
        <v>82</v>
      </c>
      <c r="AV286" s="14" t="s">
        <v>82</v>
      </c>
      <c r="AW286" s="14" t="s">
        <v>33</v>
      </c>
      <c r="AX286" s="14" t="s">
        <v>72</v>
      </c>
      <c r="AY286" s="245" t="s">
        <v>178</v>
      </c>
    </row>
    <row r="287" s="15" customFormat="1">
      <c r="A287" s="15"/>
      <c r="B287" s="246"/>
      <c r="C287" s="247"/>
      <c r="D287" s="226" t="s">
        <v>189</v>
      </c>
      <c r="E287" s="248" t="s">
        <v>19</v>
      </c>
      <c r="F287" s="249" t="s">
        <v>193</v>
      </c>
      <c r="G287" s="247"/>
      <c r="H287" s="250">
        <v>34.700000000000003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189</v>
      </c>
      <c r="AU287" s="256" t="s">
        <v>82</v>
      </c>
      <c r="AV287" s="15" t="s">
        <v>186</v>
      </c>
      <c r="AW287" s="15" t="s">
        <v>33</v>
      </c>
      <c r="AX287" s="15" t="s">
        <v>80</v>
      </c>
      <c r="AY287" s="256" t="s">
        <v>178</v>
      </c>
    </row>
    <row r="288" s="2" customFormat="1" ht="16.5" customHeight="1">
      <c r="A288" s="40"/>
      <c r="B288" s="41"/>
      <c r="C288" s="257" t="s">
        <v>340</v>
      </c>
      <c r="D288" s="257" t="s">
        <v>360</v>
      </c>
      <c r="E288" s="258" t="s">
        <v>551</v>
      </c>
      <c r="F288" s="259" t="s">
        <v>552</v>
      </c>
      <c r="G288" s="260" t="s">
        <v>184</v>
      </c>
      <c r="H288" s="261">
        <v>41.640000000000001</v>
      </c>
      <c r="I288" s="262"/>
      <c r="J288" s="263">
        <f>ROUND(I288*H288,2)</f>
        <v>0</v>
      </c>
      <c r="K288" s="259" t="s">
        <v>185</v>
      </c>
      <c r="L288" s="264"/>
      <c r="M288" s="265" t="s">
        <v>19</v>
      </c>
      <c r="N288" s="266" t="s">
        <v>43</v>
      </c>
      <c r="O288" s="86"/>
      <c r="P288" s="215">
        <f>O288*H288</f>
        <v>0</v>
      </c>
      <c r="Q288" s="215">
        <v>0.00089999999999999998</v>
      </c>
      <c r="R288" s="215">
        <f>Q288*H288</f>
        <v>0.037476000000000002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302</v>
      </c>
      <c r="AT288" s="217" t="s">
        <v>360</v>
      </c>
      <c r="AU288" s="217" t="s">
        <v>82</v>
      </c>
      <c r="AY288" s="19" t="s">
        <v>178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206</v>
      </c>
      <c r="BM288" s="217" t="s">
        <v>656</v>
      </c>
    </row>
    <row r="289" s="13" customFormat="1">
      <c r="A289" s="13"/>
      <c r="B289" s="224"/>
      <c r="C289" s="225"/>
      <c r="D289" s="226" t="s">
        <v>189</v>
      </c>
      <c r="E289" s="227" t="s">
        <v>19</v>
      </c>
      <c r="F289" s="228" t="s">
        <v>190</v>
      </c>
      <c r="G289" s="225"/>
      <c r="H289" s="227" t="s">
        <v>19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189</v>
      </c>
      <c r="AU289" s="234" t="s">
        <v>82</v>
      </c>
      <c r="AV289" s="13" t="s">
        <v>80</v>
      </c>
      <c r="AW289" s="13" t="s">
        <v>33</v>
      </c>
      <c r="AX289" s="13" t="s">
        <v>72</v>
      </c>
      <c r="AY289" s="234" t="s">
        <v>178</v>
      </c>
    </row>
    <row r="290" s="13" customFormat="1">
      <c r="A290" s="13"/>
      <c r="B290" s="224"/>
      <c r="C290" s="225"/>
      <c r="D290" s="226" t="s">
        <v>189</v>
      </c>
      <c r="E290" s="227" t="s">
        <v>19</v>
      </c>
      <c r="F290" s="228" t="s">
        <v>550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189</v>
      </c>
      <c r="AU290" s="234" t="s">
        <v>82</v>
      </c>
      <c r="AV290" s="13" t="s">
        <v>80</v>
      </c>
      <c r="AW290" s="13" t="s">
        <v>33</v>
      </c>
      <c r="AX290" s="13" t="s">
        <v>72</v>
      </c>
      <c r="AY290" s="234" t="s">
        <v>178</v>
      </c>
    </row>
    <row r="291" s="14" customFormat="1">
      <c r="A291" s="14"/>
      <c r="B291" s="235"/>
      <c r="C291" s="236"/>
      <c r="D291" s="226" t="s">
        <v>189</v>
      </c>
      <c r="E291" s="237" t="s">
        <v>19</v>
      </c>
      <c r="F291" s="238" t="s">
        <v>595</v>
      </c>
      <c r="G291" s="236"/>
      <c r="H291" s="239">
        <v>34.700000000000003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189</v>
      </c>
      <c r="AU291" s="245" t="s">
        <v>82</v>
      </c>
      <c r="AV291" s="14" t="s">
        <v>82</v>
      </c>
      <c r="AW291" s="14" t="s">
        <v>33</v>
      </c>
      <c r="AX291" s="14" t="s">
        <v>72</v>
      </c>
      <c r="AY291" s="245" t="s">
        <v>178</v>
      </c>
    </row>
    <row r="292" s="15" customFormat="1">
      <c r="A292" s="15"/>
      <c r="B292" s="246"/>
      <c r="C292" s="247"/>
      <c r="D292" s="226" t="s">
        <v>189</v>
      </c>
      <c r="E292" s="248" t="s">
        <v>19</v>
      </c>
      <c r="F292" s="249" t="s">
        <v>193</v>
      </c>
      <c r="G292" s="247"/>
      <c r="H292" s="250">
        <v>34.700000000000003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189</v>
      </c>
      <c r="AU292" s="256" t="s">
        <v>82</v>
      </c>
      <c r="AV292" s="15" t="s">
        <v>186</v>
      </c>
      <c r="AW292" s="15" t="s">
        <v>33</v>
      </c>
      <c r="AX292" s="15" t="s">
        <v>72</v>
      </c>
      <c r="AY292" s="256" t="s">
        <v>178</v>
      </c>
    </row>
    <row r="293" s="14" customFormat="1">
      <c r="A293" s="14"/>
      <c r="B293" s="235"/>
      <c r="C293" s="236"/>
      <c r="D293" s="226" t="s">
        <v>189</v>
      </c>
      <c r="E293" s="237" t="s">
        <v>19</v>
      </c>
      <c r="F293" s="238" t="s">
        <v>596</v>
      </c>
      <c r="G293" s="236"/>
      <c r="H293" s="239">
        <v>41.640000000000001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189</v>
      </c>
      <c r="AU293" s="245" t="s">
        <v>82</v>
      </c>
      <c r="AV293" s="14" t="s">
        <v>82</v>
      </c>
      <c r="AW293" s="14" t="s">
        <v>33</v>
      </c>
      <c r="AX293" s="14" t="s">
        <v>72</v>
      </c>
      <c r="AY293" s="245" t="s">
        <v>178</v>
      </c>
    </row>
    <row r="294" s="15" customFormat="1">
      <c r="A294" s="15"/>
      <c r="B294" s="246"/>
      <c r="C294" s="247"/>
      <c r="D294" s="226" t="s">
        <v>189</v>
      </c>
      <c r="E294" s="248" t="s">
        <v>19</v>
      </c>
      <c r="F294" s="249" t="s">
        <v>193</v>
      </c>
      <c r="G294" s="247"/>
      <c r="H294" s="250">
        <v>41.640000000000001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189</v>
      </c>
      <c r="AU294" s="256" t="s">
        <v>82</v>
      </c>
      <c r="AV294" s="15" t="s">
        <v>186</v>
      </c>
      <c r="AW294" s="15" t="s">
        <v>33</v>
      </c>
      <c r="AX294" s="15" t="s">
        <v>80</v>
      </c>
      <c r="AY294" s="256" t="s">
        <v>178</v>
      </c>
    </row>
    <row r="295" s="12" customFormat="1" ht="22.8" customHeight="1">
      <c r="A295" s="12"/>
      <c r="B295" s="190"/>
      <c r="C295" s="191"/>
      <c r="D295" s="192" t="s">
        <v>71</v>
      </c>
      <c r="E295" s="204" t="s">
        <v>554</v>
      </c>
      <c r="F295" s="204" t="s">
        <v>555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SUM(P296:P318)</f>
        <v>0</v>
      </c>
      <c r="Q295" s="198"/>
      <c r="R295" s="199">
        <f>SUM(R296:R318)</f>
        <v>0.019716880499999999</v>
      </c>
      <c r="S295" s="198"/>
      <c r="T295" s="200">
        <f>SUM(T296:T318)</f>
        <v>0.00024329999999999998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82</v>
      </c>
      <c r="AT295" s="202" t="s">
        <v>71</v>
      </c>
      <c r="AU295" s="202" t="s">
        <v>80</v>
      </c>
      <c r="AY295" s="201" t="s">
        <v>178</v>
      </c>
      <c r="BK295" s="203">
        <f>SUM(BK296:BK318)</f>
        <v>0</v>
      </c>
    </row>
    <row r="296" s="2" customFormat="1" ht="24.15" customHeight="1">
      <c r="A296" s="40"/>
      <c r="B296" s="41"/>
      <c r="C296" s="206" t="s">
        <v>445</v>
      </c>
      <c r="D296" s="206" t="s">
        <v>181</v>
      </c>
      <c r="E296" s="207" t="s">
        <v>557</v>
      </c>
      <c r="F296" s="208" t="s">
        <v>558</v>
      </c>
      <c r="G296" s="209" t="s">
        <v>184</v>
      </c>
      <c r="H296" s="210">
        <v>8.1099999999999994</v>
      </c>
      <c r="I296" s="211"/>
      <c r="J296" s="212">
        <f>ROUND(I296*H296,2)</f>
        <v>0</v>
      </c>
      <c r="K296" s="208" t="s">
        <v>185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3.0000000000000001E-05</v>
      </c>
      <c r="T296" s="216">
        <f>S296*H296</f>
        <v>0.00024329999999999998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206</v>
      </c>
      <c r="AT296" s="217" t="s">
        <v>181</v>
      </c>
      <c r="AU296" s="217" t="s">
        <v>82</v>
      </c>
      <c r="AY296" s="19" t="s">
        <v>178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206</v>
      </c>
      <c r="BM296" s="217" t="s">
        <v>441</v>
      </c>
    </row>
    <row r="297" s="2" customFormat="1">
      <c r="A297" s="40"/>
      <c r="B297" s="41"/>
      <c r="C297" s="42"/>
      <c r="D297" s="219" t="s">
        <v>187</v>
      </c>
      <c r="E297" s="42"/>
      <c r="F297" s="220" t="s">
        <v>560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187</v>
      </c>
      <c r="AU297" s="19" t="s">
        <v>82</v>
      </c>
    </row>
    <row r="298" s="14" customFormat="1">
      <c r="A298" s="14"/>
      <c r="B298" s="235"/>
      <c r="C298" s="236"/>
      <c r="D298" s="226" t="s">
        <v>189</v>
      </c>
      <c r="E298" s="237" t="s">
        <v>19</v>
      </c>
      <c r="F298" s="238" t="s">
        <v>657</v>
      </c>
      <c r="G298" s="236"/>
      <c r="H298" s="239">
        <v>8.1099999999999994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189</v>
      </c>
      <c r="AU298" s="245" t="s">
        <v>82</v>
      </c>
      <c r="AV298" s="14" t="s">
        <v>82</v>
      </c>
      <c r="AW298" s="14" t="s">
        <v>33</v>
      </c>
      <c r="AX298" s="14" t="s">
        <v>72</v>
      </c>
      <c r="AY298" s="245" t="s">
        <v>178</v>
      </c>
    </row>
    <row r="299" s="15" customFormat="1">
      <c r="A299" s="15"/>
      <c r="B299" s="246"/>
      <c r="C299" s="247"/>
      <c r="D299" s="226" t="s">
        <v>189</v>
      </c>
      <c r="E299" s="248" t="s">
        <v>19</v>
      </c>
      <c r="F299" s="249" t="s">
        <v>193</v>
      </c>
      <c r="G299" s="247"/>
      <c r="H299" s="250">
        <v>8.1099999999999994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189</v>
      </c>
      <c r="AU299" s="256" t="s">
        <v>82</v>
      </c>
      <c r="AV299" s="15" t="s">
        <v>186</v>
      </c>
      <c r="AW299" s="15" t="s">
        <v>33</v>
      </c>
      <c r="AX299" s="15" t="s">
        <v>80</v>
      </c>
      <c r="AY299" s="256" t="s">
        <v>178</v>
      </c>
    </row>
    <row r="300" s="2" customFormat="1" ht="16.5" customHeight="1">
      <c r="A300" s="40"/>
      <c r="B300" s="41"/>
      <c r="C300" s="257" t="s">
        <v>346</v>
      </c>
      <c r="D300" s="257" t="s">
        <v>360</v>
      </c>
      <c r="E300" s="258" t="s">
        <v>563</v>
      </c>
      <c r="F300" s="259" t="s">
        <v>564</v>
      </c>
      <c r="G300" s="260" t="s">
        <v>184</v>
      </c>
      <c r="H300" s="261">
        <v>8.516</v>
      </c>
      <c r="I300" s="262"/>
      <c r="J300" s="263">
        <f>ROUND(I300*H300,2)</f>
        <v>0</v>
      </c>
      <c r="K300" s="259" t="s">
        <v>185</v>
      </c>
      <c r="L300" s="264"/>
      <c r="M300" s="265" t="s">
        <v>19</v>
      </c>
      <c r="N300" s="266" t="s">
        <v>43</v>
      </c>
      <c r="O300" s="86"/>
      <c r="P300" s="215">
        <f>O300*H300</f>
        <v>0</v>
      </c>
      <c r="Q300" s="215">
        <v>0.00020000000000000001</v>
      </c>
      <c r="R300" s="215">
        <f>Q300*H300</f>
        <v>0.0017032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302</v>
      </c>
      <c r="AT300" s="217" t="s">
        <v>360</v>
      </c>
      <c r="AU300" s="217" t="s">
        <v>82</v>
      </c>
      <c r="AY300" s="19" t="s">
        <v>178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206</v>
      </c>
      <c r="BM300" s="217" t="s">
        <v>448</v>
      </c>
    </row>
    <row r="301" s="14" customFormat="1">
      <c r="A301" s="14"/>
      <c r="B301" s="235"/>
      <c r="C301" s="236"/>
      <c r="D301" s="226" t="s">
        <v>189</v>
      </c>
      <c r="E301" s="237" t="s">
        <v>19</v>
      </c>
      <c r="F301" s="238" t="s">
        <v>657</v>
      </c>
      <c r="G301" s="236"/>
      <c r="H301" s="239">
        <v>8.1099999999999994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189</v>
      </c>
      <c r="AU301" s="245" t="s">
        <v>82</v>
      </c>
      <c r="AV301" s="14" t="s">
        <v>82</v>
      </c>
      <c r="AW301" s="14" t="s">
        <v>33</v>
      </c>
      <c r="AX301" s="14" t="s">
        <v>72</v>
      </c>
      <c r="AY301" s="245" t="s">
        <v>178</v>
      </c>
    </row>
    <row r="302" s="15" customFormat="1">
      <c r="A302" s="15"/>
      <c r="B302" s="246"/>
      <c r="C302" s="247"/>
      <c r="D302" s="226" t="s">
        <v>189</v>
      </c>
      <c r="E302" s="248" t="s">
        <v>19</v>
      </c>
      <c r="F302" s="249" t="s">
        <v>193</v>
      </c>
      <c r="G302" s="247"/>
      <c r="H302" s="250">
        <v>8.1099999999999994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189</v>
      </c>
      <c r="AU302" s="256" t="s">
        <v>82</v>
      </c>
      <c r="AV302" s="15" t="s">
        <v>186</v>
      </c>
      <c r="AW302" s="15" t="s">
        <v>33</v>
      </c>
      <c r="AX302" s="15" t="s">
        <v>72</v>
      </c>
      <c r="AY302" s="256" t="s">
        <v>178</v>
      </c>
    </row>
    <row r="303" s="14" customFormat="1">
      <c r="A303" s="14"/>
      <c r="B303" s="235"/>
      <c r="C303" s="236"/>
      <c r="D303" s="226" t="s">
        <v>189</v>
      </c>
      <c r="E303" s="237" t="s">
        <v>19</v>
      </c>
      <c r="F303" s="238" t="s">
        <v>658</v>
      </c>
      <c r="G303" s="236"/>
      <c r="H303" s="239">
        <v>8.516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189</v>
      </c>
      <c r="AU303" s="245" t="s">
        <v>82</v>
      </c>
      <c r="AV303" s="14" t="s">
        <v>82</v>
      </c>
      <c r="AW303" s="14" t="s">
        <v>33</v>
      </c>
      <c r="AX303" s="14" t="s">
        <v>72</v>
      </c>
      <c r="AY303" s="245" t="s">
        <v>178</v>
      </c>
    </row>
    <row r="304" s="15" customFormat="1">
      <c r="A304" s="15"/>
      <c r="B304" s="246"/>
      <c r="C304" s="247"/>
      <c r="D304" s="226" t="s">
        <v>189</v>
      </c>
      <c r="E304" s="248" t="s">
        <v>19</v>
      </c>
      <c r="F304" s="249" t="s">
        <v>193</v>
      </c>
      <c r="G304" s="247"/>
      <c r="H304" s="250">
        <v>8.516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189</v>
      </c>
      <c r="AU304" s="256" t="s">
        <v>82</v>
      </c>
      <c r="AV304" s="15" t="s">
        <v>186</v>
      </c>
      <c r="AW304" s="15" t="s">
        <v>33</v>
      </c>
      <c r="AX304" s="15" t="s">
        <v>80</v>
      </c>
      <c r="AY304" s="256" t="s">
        <v>178</v>
      </c>
    </row>
    <row r="305" s="2" customFormat="1" ht="16.5" customHeight="1">
      <c r="A305" s="40"/>
      <c r="B305" s="41"/>
      <c r="C305" s="206" t="s">
        <v>457</v>
      </c>
      <c r="D305" s="206" t="s">
        <v>181</v>
      </c>
      <c r="E305" s="207" t="s">
        <v>568</v>
      </c>
      <c r="F305" s="208" t="s">
        <v>569</v>
      </c>
      <c r="G305" s="209" t="s">
        <v>184</v>
      </c>
      <c r="H305" s="210">
        <v>37.006999999999998</v>
      </c>
      <c r="I305" s="211"/>
      <c r="J305" s="212">
        <f>ROUND(I305*H305,2)</f>
        <v>0</v>
      </c>
      <c r="K305" s="208" t="s">
        <v>185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0.00020000000000000001</v>
      </c>
      <c r="R305" s="215">
        <f>Q305*H305</f>
        <v>0.0074013999999999998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206</v>
      </c>
      <c r="AT305" s="217" t="s">
        <v>181</v>
      </c>
      <c r="AU305" s="217" t="s">
        <v>82</v>
      </c>
      <c r="AY305" s="19" t="s">
        <v>178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206</v>
      </c>
      <c r="BM305" s="217" t="s">
        <v>455</v>
      </c>
    </row>
    <row r="306" s="2" customFormat="1">
      <c r="A306" s="40"/>
      <c r="B306" s="41"/>
      <c r="C306" s="42"/>
      <c r="D306" s="219" t="s">
        <v>187</v>
      </c>
      <c r="E306" s="42"/>
      <c r="F306" s="220" t="s">
        <v>571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187</v>
      </c>
      <c r="AU306" s="19" t="s">
        <v>82</v>
      </c>
    </row>
    <row r="307" s="13" customFormat="1">
      <c r="A307" s="13"/>
      <c r="B307" s="224"/>
      <c r="C307" s="225"/>
      <c r="D307" s="226" t="s">
        <v>189</v>
      </c>
      <c r="E307" s="227" t="s">
        <v>19</v>
      </c>
      <c r="F307" s="228" t="s">
        <v>605</v>
      </c>
      <c r="G307" s="225"/>
      <c r="H307" s="227" t="s">
        <v>19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189</v>
      </c>
      <c r="AU307" s="234" t="s">
        <v>82</v>
      </c>
      <c r="AV307" s="13" t="s">
        <v>80</v>
      </c>
      <c r="AW307" s="13" t="s">
        <v>33</v>
      </c>
      <c r="AX307" s="13" t="s">
        <v>72</v>
      </c>
      <c r="AY307" s="234" t="s">
        <v>178</v>
      </c>
    </row>
    <row r="308" s="14" customFormat="1">
      <c r="A308" s="14"/>
      <c r="B308" s="235"/>
      <c r="C308" s="236"/>
      <c r="D308" s="226" t="s">
        <v>189</v>
      </c>
      <c r="E308" s="237" t="s">
        <v>19</v>
      </c>
      <c r="F308" s="238" t="s">
        <v>606</v>
      </c>
      <c r="G308" s="236"/>
      <c r="H308" s="239">
        <v>37.006999999999998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189</v>
      </c>
      <c r="AU308" s="245" t="s">
        <v>82</v>
      </c>
      <c r="AV308" s="14" t="s">
        <v>82</v>
      </c>
      <c r="AW308" s="14" t="s">
        <v>33</v>
      </c>
      <c r="AX308" s="14" t="s">
        <v>72</v>
      </c>
      <c r="AY308" s="245" t="s">
        <v>178</v>
      </c>
    </row>
    <row r="309" s="15" customFormat="1">
      <c r="A309" s="15"/>
      <c r="B309" s="246"/>
      <c r="C309" s="247"/>
      <c r="D309" s="226" t="s">
        <v>189</v>
      </c>
      <c r="E309" s="248" t="s">
        <v>19</v>
      </c>
      <c r="F309" s="249" t="s">
        <v>193</v>
      </c>
      <c r="G309" s="247"/>
      <c r="H309" s="250">
        <v>37.006999999999998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189</v>
      </c>
      <c r="AU309" s="256" t="s">
        <v>82</v>
      </c>
      <c r="AV309" s="15" t="s">
        <v>186</v>
      </c>
      <c r="AW309" s="15" t="s">
        <v>33</v>
      </c>
      <c r="AX309" s="15" t="s">
        <v>80</v>
      </c>
      <c r="AY309" s="256" t="s">
        <v>178</v>
      </c>
    </row>
    <row r="310" s="2" customFormat="1" ht="24.15" customHeight="1">
      <c r="A310" s="40"/>
      <c r="B310" s="41"/>
      <c r="C310" s="206" t="s">
        <v>350</v>
      </c>
      <c r="D310" s="206" t="s">
        <v>181</v>
      </c>
      <c r="E310" s="207" t="s">
        <v>573</v>
      </c>
      <c r="F310" s="208" t="s">
        <v>574</v>
      </c>
      <c r="G310" s="209" t="s">
        <v>184</v>
      </c>
      <c r="H310" s="210">
        <v>8.1099999999999994</v>
      </c>
      <c r="I310" s="211"/>
      <c r="J310" s="212">
        <f>ROUND(I310*H310,2)</f>
        <v>0</v>
      </c>
      <c r="K310" s="208" t="s">
        <v>185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8.0499999999999992E-06</v>
      </c>
      <c r="R310" s="215">
        <f>Q310*H310</f>
        <v>6.528549999999999E-05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206</v>
      </c>
      <c r="AT310" s="217" t="s">
        <v>181</v>
      </c>
      <c r="AU310" s="217" t="s">
        <v>82</v>
      </c>
      <c r="AY310" s="19" t="s">
        <v>178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206</v>
      </c>
      <c r="BM310" s="217" t="s">
        <v>460</v>
      </c>
    </row>
    <row r="311" s="2" customFormat="1">
      <c r="A311" s="40"/>
      <c r="B311" s="41"/>
      <c r="C311" s="42"/>
      <c r="D311" s="219" t="s">
        <v>187</v>
      </c>
      <c r="E311" s="42"/>
      <c r="F311" s="220" t="s">
        <v>576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187</v>
      </c>
      <c r="AU311" s="19" t="s">
        <v>82</v>
      </c>
    </row>
    <row r="312" s="14" customFormat="1">
      <c r="A312" s="14"/>
      <c r="B312" s="235"/>
      <c r="C312" s="236"/>
      <c r="D312" s="226" t="s">
        <v>189</v>
      </c>
      <c r="E312" s="237" t="s">
        <v>19</v>
      </c>
      <c r="F312" s="238" t="s">
        <v>657</v>
      </c>
      <c r="G312" s="236"/>
      <c r="H312" s="239">
        <v>8.1099999999999994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189</v>
      </c>
      <c r="AU312" s="245" t="s">
        <v>82</v>
      </c>
      <c r="AV312" s="14" t="s">
        <v>82</v>
      </c>
      <c r="AW312" s="14" t="s">
        <v>33</v>
      </c>
      <c r="AX312" s="14" t="s">
        <v>72</v>
      </c>
      <c r="AY312" s="245" t="s">
        <v>178</v>
      </c>
    </row>
    <row r="313" s="15" customFormat="1">
      <c r="A313" s="15"/>
      <c r="B313" s="246"/>
      <c r="C313" s="247"/>
      <c r="D313" s="226" t="s">
        <v>189</v>
      </c>
      <c r="E313" s="248" t="s">
        <v>19</v>
      </c>
      <c r="F313" s="249" t="s">
        <v>193</v>
      </c>
      <c r="G313" s="247"/>
      <c r="H313" s="250">
        <v>8.1099999999999994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189</v>
      </c>
      <c r="AU313" s="256" t="s">
        <v>82</v>
      </c>
      <c r="AV313" s="15" t="s">
        <v>186</v>
      </c>
      <c r="AW313" s="15" t="s">
        <v>33</v>
      </c>
      <c r="AX313" s="15" t="s">
        <v>80</v>
      </c>
      <c r="AY313" s="256" t="s">
        <v>178</v>
      </c>
    </row>
    <row r="314" s="2" customFormat="1" ht="24.15" customHeight="1">
      <c r="A314" s="40"/>
      <c r="B314" s="41"/>
      <c r="C314" s="206" t="s">
        <v>470</v>
      </c>
      <c r="D314" s="206" t="s">
        <v>181</v>
      </c>
      <c r="E314" s="207" t="s">
        <v>578</v>
      </c>
      <c r="F314" s="208" t="s">
        <v>579</v>
      </c>
      <c r="G314" s="209" t="s">
        <v>184</v>
      </c>
      <c r="H314" s="210">
        <v>37.006999999999998</v>
      </c>
      <c r="I314" s="211"/>
      <c r="J314" s="212">
        <f>ROUND(I314*H314,2)</f>
        <v>0</v>
      </c>
      <c r="K314" s="208" t="s">
        <v>185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0.00028499999999999999</v>
      </c>
      <c r="R314" s="215">
        <f>Q314*H314</f>
        <v>0.010546994999999998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206</v>
      </c>
      <c r="AT314" s="217" t="s">
        <v>181</v>
      </c>
      <c r="AU314" s="217" t="s">
        <v>82</v>
      </c>
      <c r="AY314" s="19" t="s">
        <v>178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206</v>
      </c>
      <c r="BM314" s="217" t="s">
        <v>468</v>
      </c>
    </row>
    <row r="315" s="2" customFormat="1">
      <c r="A315" s="40"/>
      <c r="B315" s="41"/>
      <c r="C315" s="42"/>
      <c r="D315" s="219" t="s">
        <v>187</v>
      </c>
      <c r="E315" s="42"/>
      <c r="F315" s="220" t="s">
        <v>581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187</v>
      </c>
      <c r="AU315" s="19" t="s">
        <v>82</v>
      </c>
    </row>
    <row r="316" s="13" customFormat="1">
      <c r="A316" s="13"/>
      <c r="B316" s="224"/>
      <c r="C316" s="225"/>
      <c r="D316" s="226" t="s">
        <v>189</v>
      </c>
      <c r="E316" s="227" t="s">
        <v>19</v>
      </c>
      <c r="F316" s="228" t="s">
        <v>605</v>
      </c>
      <c r="G316" s="225"/>
      <c r="H316" s="227" t="s">
        <v>19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189</v>
      </c>
      <c r="AU316" s="234" t="s">
        <v>82</v>
      </c>
      <c r="AV316" s="13" t="s">
        <v>80</v>
      </c>
      <c r="AW316" s="13" t="s">
        <v>33</v>
      </c>
      <c r="AX316" s="13" t="s">
        <v>72</v>
      </c>
      <c r="AY316" s="234" t="s">
        <v>178</v>
      </c>
    </row>
    <row r="317" s="14" customFormat="1">
      <c r="A317" s="14"/>
      <c r="B317" s="235"/>
      <c r="C317" s="236"/>
      <c r="D317" s="226" t="s">
        <v>189</v>
      </c>
      <c r="E317" s="237" t="s">
        <v>19</v>
      </c>
      <c r="F317" s="238" t="s">
        <v>606</v>
      </c>
      <c r="G317" s="236"/>
      <c r="H317" s="239">
        <v>37.006999999999998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189</v>
      </c>
      <c r="AU317" s="245" t="s">
        <v>82</v>
      </c>
      <c r="AV317" s="14" t="s">
        <v>82</v>
      </c>
      <c r="AW317" s="14" t="s">
        <v>33</v>
      </c>
      <c r="AX317" s="14" t="s">
        <v>72</v>
      </c>
      <c r="AY317" s="245" t="s">
        <v>178</v>
      </c>
    </row>
    <row r="318" s="15" customFormat="1">
      <c r="A318" s="15"/>
      <c r="B318" s="246"/>
      <c r="C318" s="247"/>
      <c r="D318" s="226" t="s">
        <v>189</v>
      </c>
      <c r="E318" s="248" t="s">
        <v>19</v>
      </c>
      <c r="F318" s="249" t="s">
        <v>193</v>
      </c>
      <c r="G318" s="247"/>
      <c r="H318" s="250">
        <v>37.006999999999998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189</v>
      </c>
      <c r="AU318" s="256" t="s">
        <v>82</v>
      </c>
      <c r="AV318" s="15" t="s">
        <v>186</v>
      </c>
      <c r="AW318" s="15" t="s">
        <v>33</v>
      </c>
      <c r="AX318" s="15" t="s">
        <v>80</v>
      </c>
      <c r="AY318" s="256" t="s">
        <v>178</v>
      </c>
    </row>
    <row r="319" s="12" customFormat="1" ht="25.92" customHeight="1">
      <c r="A319" s="12"/>
      <c r="B319" s="190"/>
      <c r="C319" s="191"/>
      <c r="D319" s="192" t="s">
        <v>71</v>
      </c>
      <c r="E319" s="193" t="s">
        <v>582</v>
      </c>
      <c r="F319" s="193" t="s">
        <v>583</v>
      </c>
      <c r="G319" s="191"/>
      <c r="H319" s="191"/>
      <c r="I319" s="194"/>
      <c r="J319" s="195">
        <f>BK319</f>
        <v>0</v>
      </c>
      <c r="K319" s="191"/>
      <c r="L319" s="196"/>
      <c r="M319" s="197"/>
      <c r="N319" s="198"/>
      <c r="O319" s="198"/>
      <c r="P319" s="199">
        <f>SUM(P320:P325)</f>
        <v>0</v>
      </c>
      <c r="Q319" s="198"/>
      <c r="R319" s="199">
        <f>SUM(R320:R325)</f>
        <v>0</v>
      </c>
      <c r="S319" s="198"/>
      <c r="T319" s="200">
        <f>SUM(T320:T325)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186</v>
      </c>
      <c r="AT319" s="202" t="s">
        <v>71</v>
      </c>
      <c r="AU319" s="202" t="s">
        <v>72</v>
      </c>
      <c r="AY319" s="201" t="s">
        <v>178</v>
      </c>
      <c r="BK319" s="203">
        <f>SUM(BK320:BK325)</f>
        <v>0</v>
      </c>
    </row>
    <row r="320" s="2" customFormat="1" ht="16.5" customHeight="1">
      <c r="A320" s="40"/>
      <c r="B320" s="41"/>
      <c r="C320" s="206" t="s">
        <v>354</v>
      </c>
      <c r="D320" s="206" t="s">
        <v>181</v>
      </c>
      <c r="E320" s="207" t="s">
        <v>584</v>
      </c>
      <c r="F320" s="208" t="s">
        <v>585</v>
      </c>
      <c r="G320" s="209" t="s">
        <v>586</v>
      </c>
      <c r="H320" s="210">
        <v>96</v>
      </c>
      <c r="I320" s="211"/>
      <c r="J320" s="212">
        <f>ROUND(I320*H320,2)</f>
        <v>0</v>
      </c>
      <c r="K320" s="208" t="s">
        <v>185</v>
      </c>
      <c r="L320" s="46"/>
      <c r="M320" s="213" t="s">
        <v>19</v>
      </c>
      <c r="N320" s="214" t="s">
        <v>43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587</v>
      </c>
      <c r="AT320" s="217" t="s">
        <v>181</v>
      </c>
      <c r="AU320" s="217" t="s">
        <v>80</v>
      </c>
      <c r="AY320" s="19" t="s">
        <v>178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587</v>
      </c>
      <c r="BM320" s="217" t="s">
        <v>659</v>
      </c>
    </row>
    <row r="321" s="2" customFormat="1">
      <c r="A321" s="40"/>
      <c r="B321" s="41"/>
      <c r="C321" s="42"/>
      <c r="D321" s="219" t="s">
        <v>187</v>
      </c>
      <c r="E321" s="42"/>
      <c r="F321" s="220" t="s">
        <v>589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187</v>
      </c>
      <c r="AU321" s="19" t="s">
        <v>80</v>
      </c>
    </row>
    <row r="322" s="13" customFormat="1">
      <c r="A322" s="13"/>
      <c r="B322" s="224"/>
      <c r="C322" s="225"/>
      <c r="D322" s="226" t="s">
        <v>189</v>
      </c>
      <c r="E322" s="227" t="s">
        <v>19</v>
      </c>
      <c r="F322" s="228" t="s">
        <v>590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189</v>
      </c>
      <c r="AU322" s="234" t="s">
        <v>80</v>
      </c>
      <c r="AV322" s="13" t="s">
        <v>80</v>
      </c>
      <c r="AW322" s="13" t="s">
        <v>33</v>
      </c>
      <c r="AX322" s="13" t="s">
        <v>72</v>
      </c>
      <c r="AY322" s="234" t="s">
        <v>178</v>
      </c>
    </row>
    <row r="323" s="13" customFormat="1">
      <c r="A323" s="13"/>
      <c r="B323" s="224"/>
      <c r="C323" s="225"/>
      <c r="D323" s="226" t="s">
        <v>189</v>
      </c>
      <c r="E323" s="227" t="s">
        <v>19</v>
      </c>
      <c r="F323" s="228" t="s">
        <v>660</v>
      </c>
      <c r="G323" s="225"/>
      <c r="H323" s="227" t="s">
        <v>19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189</v>
      </c>
      <c r="AU323" s="234" t="s">
        <v>80</v>
      </c>
      <c r="AV323" s="13" t="s">
        <v>80</v>
      </c>
      <c r="AW323" s="13" t="s">
        <v>33</v>
      </c>
      <c r="AX323" s="13" t="s">
        <v>72</v>
      </c>
      <c r="AY323" s="234" t="s">
        <v>178</v>
      </c>
    </row>
    <row r="324" s="14" customFormat="1">
      <c r="A324" s="14"/>
      <c r="B324" s="235"/>
      <c r="C324" s="236"/>
      <c r="D324" s="226" t="s">
        <v>189</v>
      </c>
      <c r="E324" s="237" t="s">
        <v>19</v>
      </c>
      <c r="F324" s="238" t="s">
        <v>661</v>
      </c>
      <c r="G324" s="236"/>
      <c r="H324" s="239">
        <v>96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189</v>
      </c>
      <c r="AU324" s="245" t="s">
        <v>80</v>
      </c>
      <c r="AV324" s="14" t="s">
        <v>82</v>
      </c>
      <c r="AW324" s="14" t="s">
        <v>33</v>
      </c>
      <c r="AX324" s="14" t="s">
        <v>72</v>
      </c>
      <c r="AY324" s="245" t="s">
        <v>178</v>
      </c>
    </row>
    <row r="325" s="15" customFormat="1">
      <c r="A325" s="15"/>
      <c r="B325" s="246"/>
      <c r="C325" s="247"/>
      <c r="D325" s="226" t="s">
        <v>189</v>
      </c>
      <c r="E325" s="248" t="s">
        <v>19</v>
      </c>
      <c r="F325" s="249" t="s">
        <v>193</v>
      </c>
      <c r="G325" s="247"/>
      <c r="H325" s="250">
        <v>96</v>
      </c>
      <c r="I325" s="251"/>
      <c r="J325" s="247"/>
      <c r="K325" s="247"/>
      <c r="L325" s="252"/>
      <c r="M325" s="267"/>
      <c r="N325" s="268"/>
      <c r="O325" s="268"/>
      <c r="P325" s="268"/>
      <c r="Q325" s="268"/>
      <c r="R325" s="268"/>
      <c r="S325" s="268"/>
      <c r="T325" s="269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189</v>
      </c>
      <c r="AU325" s="256" t="s">
        <v>80</v>
      </c>
      <c r="AV325" s="15" t="s">
        <v>186</v>
      </c>
      <c r="AW325" s="15" t="s">
        <v>33</v>
      </c>
      <c r="AX325" s="15" t="s">
        <v>80</v>
      </c>
      <c r="AY325" s="256" t="s">
        <v>178</v>
      </c>
    </row>
    <row r="326" s="2" customFormat="1" ht="6.96" customHeight="1">
      <c r="A326" s="40"/>
      <c r="B326" s="61"/>
      <c r="C326" s="62"/>
      <c r="D326" s="62"/>
      <c r="E326" s="62"/>
      <c r="F326" s="62"/>
      <c r="G326" s="62"/>
      <c r="H326" s="62"/>
      <c r="I326" s="62"/>
      <c r="J326" s="62"/>
      <c r="K326" s="62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H52sJi1ezHdgMDItltE1nYB5hbt0nP8dEIprSLyIXvqGxhCApsIQ+07El43PS4H5gF1xwa58BifIMteyqb9NxA==" hashValue="0TfUQ7FTaNv7k8cLcYxLO4ITi8BbEntBIzKAbVQlnRofxNUXrHmMBDthbPJWTr6+yHqyT0X9TZDzOuG0wNpW9g==" algorithmName="SHA-512" password="CC35"/>
  <autoFilter ref="C96:K32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2/632481215"/>
    <hyperlink ref="F110" r:id="rId2" display="https://podminky.urs.cz/item/CS_URS_2024_02/949101111"/>
    <hyperlink ref="F113" r:id="rId3" display="https://podminky.urs.cz/item/CS_URS_2024_02/952901111"/>
    <hyperlink ref="F118" r:id="rId4" display="https://podminky.urs.cz/item/CS_URS_2024_02/985131311"/>
    <hyperlink ref="F128" r:id="rId5" display="https://podminky.urs.cz/item/CS_URS_2024_02/997013213"/>
    <hyperlink ref="F130" r:id="rId6" display="https://podminky.urs.cz/item/CS_URS_2024_02/997013501"/>
    <hyperlink ref="F132" r:id="rId7" display="https://podminky.urs.cz/item/CS_URS_2024_02/997013509"/>
    <hyperlink ref="F136" r:id="rId8" display="https://podminky.urs.cz/item/CS_URS_2024_02/997013631"/>
    <hyperlink ref="F139" r:id="rId9" display="https://podminky.urs.cz/item/CS_URS_2024_02/998018002"/>
    <hyperlink ref="F143" r:id="rId10" display="https://podminky.urs.cz/item/CS_URS_2024_02/725310821"/>
    <hyperlink ref="F149" r:id="rId11" display="https://podminky.urs.cz/item/CS_URS_2024_02/998727122"/>
    <hyperlink ref="F152" r:id="rId12" display="https://podminky.urs.cz/item/CS_URS_2024_02/763111717"/>
    <hyperlink ref="F157" r:id="rId13" display="https://podminky.urs.cz/item/CS_URS_2024_02/763111821"/>
    <hyperlink ref="F162" r:id="rId14" display="https://podminky.urs.cz/item/CS_URS_2024_02/763111921"/>
    <hyperlink ref="F180" r:id="rId15" display="https://podminky.urs.cz/item/CS_URS_2024_02/998763332"/>
    <hyperlink ref="F183" r:id="rId16" display="https://podminky.urs.cz/item/CS_URS_2024_02/766691914"/>
    <hyperlink ref="F189" r:id="rId17" display="https://podminky.urs.cz/item/CS_URS_2024_02/767641800"/>
    <hyperlink ref="F195" r:id="rId18" display="https://podminky.urs.cz/item/CS_URS_2024_02/777111101"/>
    <hyperlink ref="F201" r:id="rId19" display="https://podminky.urs.cz/item/CS_URS_2024_02/777111123"/>
    <hyperlink ref="F206" r:id="rId20" display="https://podminky.urs.cz/item/CS_URS_2024_02/777121105"/>
    <hyperlink ref="F212" r:id="rId21" display="https://podminky.urs.cz/item/CS_URS_2024_02/777511925"/>
    <hyperlink ref="F217" r:id="rId22" display="https://podminky.urs.cz/item/CS_URS_2024_02/998777122"/>
    <hyperlink ref="F220" r:id="rId23" display="https://podminky.urs.cz/item/CS_URS_2024_02/781111011"/>
    <hyperlink ref="F225" r:id="rId24" display="https://podminky.urs.cz/item/CS_URS_2024_02/781121011"/>
    <hyperlink ref="F230" r:id="rId25" display="https://podminky.urs.cz/item/CS_URS_2024_02/781131112"/>
    <hyperlink ref="F235" r:id="rId26" display="https://podminky.urs.cz/item/CS_URS_2024_02/781151031"/>
    <hyperlink ref="F240" r:id="rId27" display="https://podminky.urs.cz/item/CS_URS_2024_02/781151041"/>
    <hyperlink ref="F245" r:id="rId28" display="https://podminky.urs.cz/item/CS_URS_2024_02/781473810"/>
    <hyperlink ref="F250" r:id="rId29" display="https://podminky.urs.cz/item/CS_URS_2024_02/781474112"/>
    <hyperlink ref="F261" r:id="rId30" display="https://podminky.urs.cz/item/CS_URS_2024_02/781472291"/>
    <hyperlink ref="F266" r:id="rId31" display="https://podminky.urs.cz/item/CS_URS_2024_02/781492251"/>
    <hyperlink ref="F275" r:id="rId32" display="https://podminky.urs.cz/item/CS_URS_2024_02/781495211"/>
    <hyperlink ref="F280" r:id="rId33" display="https://podminky.urs.cz/item/CS_URS_2024_02/998781122"/>
    <hyperlink ref="F283" r:id="rId34" display="https://podminky.urs.cz/item/CS_URS_2024_02/783000103"/>
    <hyperlink ref="F297" r:id="rId35" display="https://podminky.urs.cz/item/CS_URS_2024_02/784171111"/>
    <hyperlink ref="F306" r:id="rId36" display="https://podminky.urs.cz/item/CS_URS_2024_02/784181121"/>
    <hyperlink ref="F311" r:id="rId37" display="https://podminky.urs.cz/item/CS_URS_2024_02/784191001"/>
    <hyperlink ref="F315" r:id="rId38" display="https://podminky.urs.cz/item/CS_URS_2024_02/784211101"/>
    <hyperlink ref="F321" r:id="rId39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ROUND((SUM(BE95:BE341)),  2)</f>
        <v>0</v>
      </c>
      <c r="G33" s="40"/>
      <c r="H33" s="40"/>
      <c r="I33" s="150">
        <v>0.20999999999999999</v>
      </c>
      <c r="J33" s="149">
        <f>ROUND(((SUM(BE95:BE341))*I33),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ROUND((SUM(BF95:BF341)),  2)</f>
        <v>0</v>
      </c>
      <c r="G34" s="40"/>
      <c r="H34" s="40"/>
      <c r="I34" s="150">
        <v>0.12</v>
      </c>
      <c r="J34" s="149">
        <f>ROUND(((SUM(BF95:BF341))*I34),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ROUND((SUM(BG95:BG341)),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ROUND((SUM(BH95:BH341)),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ROUND((SUM(BI95:BI341)),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2024-079-03 - SO03 - m.č. 2.21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142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143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</v>
      </c>
      <c r="E62" s="176"/>
      <c r="F62" s="176"/>
      <c r="G62" s="176"/>
      <c r="H62" s="176"/>
      <c r="I62" s="176"/>
      <c r="J62" s="177">
        <f>J106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</v>
      </c>
      <c r="E63" s="176"/>
      <c r="F63" s="176"/>
      <c r="G63" s="176"/>
      <c r="H63" s="176"/>
      <c r="I63" s="176"/>
      <c r="J63" s="177">
        <f>J109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147</v>
      </c>
      <c r="E64" s="176"/>
      <c r="F64" s="176"/>
      <c r="G64" s="176"/>
      <c r="H64" s="176"/>
      <c r="I64" s="176"/>
      <c r="J64" s="177">
        <f>J114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J126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149</v>
      </c>
      <c r="E66" s="176"/>
      <c r="F66" s="176"/>
      <c r="G66" s="176"/>
      <c r="H66" s="176"/>
      <c r="I66" s="176"/>
      <c r="J66" s="177">
        <f>J132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150</v>
      </c>
      <c r="E67" s="176"/>
      <c r="F67" s="176"/>
      <c r="G67" s="176"/>
      <c r="H67" s="176"/>
      <c r="I67" s="176"/>
      <c r="J67" s="177">
        <f>J143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151</v>
      </c>
      <c r="E68" s="170"/>
      <c r="F68" s="170"/>
      <c r="G68" s="170"/>
      <c r="H68" s="170"/>
      <c r="I68" s="170"/>
      <c r="J68" s="171">
        <f>J146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153</v>
      </c>
      <c r="E69" s="176"/>
      <c r="F69" s="176"/>
      <c r="G69" s="176"/>
      <c r="H69" s="176"/>
      <c r="I69" s="176"/>
      <c r="J69" s="177">
        <f>J147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154</v>
      </c>
      <c r="E70" s="176"/>
      <c r="F70" s="176"/>
      <c r="G70" s="176"/>
      <c r="H70" s="176"/>
      <c r="I70" s="176"/>
      <c r="J70" s="177">
        <f>J153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156</v>
      </c>
      <c r="E71" s="176"/>
      <c r="F71" s="176"/>
      <c r="G71" s="176"/>
      <c r="H71" s="176"/>
      <c r="I71" s="176"/>
      <c r="J71" s="177">
        <f>J222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159</v>
      </c>
      <c r="E72" s="176"/>
      <c r="F72" s="176"/>
      <c r="G72" s="176"/>
      <c r="H72" s="176"/>
      <c r="I72" s="176"/>
      <c r="J72" s="177">
        <f>J234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160</v>
      </c>
      <c r="E73" s="176"/>
      <c r="F73" s="176"/>
      <c r="G73" s="176"/>
      <c r="H73" s="176"/>
      <c r="I73" s="176"/>
      <c r="J73" s="177">
        <f>J297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161</v>
      </c>
      <c r="E74" s="176"/>
      <c r="F74" s="176"/>
      <c r="G74" s="176"/>
      <c r="H74" s="176"/>
      <c r="I74" s="176"/>
      <c r="J74" s="177">
        <f>J311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7"/>
      <c r="C75" s="168"/>
      <c r="D75" s="169" t="s">
        <v>162</v>
      </c>
      <c r="E75" s="170"/>
      <c r="F75" s="170"/>
      <c r="G75" s="170"/>
      <c r="H75" s="170"/>
      <c r="I75" s="170"/>
      <c r="J75" s="171">
        <f>J335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163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 xml:space="preserve"> ČZU - FLD  - Dřevařský pavilon, stavební úpravy m.č. 2.09, 2.10, 2.11, 2.12, 2.21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135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2024-079-03 - SO03 - m.č. 2.21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 xml:space="preserve">KAMÝCKÁ 1176, PRAHA - SUCHDOL </v>
      </c>
      <c r="G89" s="42"/>
      <c r="H89" s="42"/>
      <c r="I89" s="34" t="s">
        <v>23</v>
      </c>
      <c r="J89" s="74" t="str">
        <f>IF(J12="","",J12)</f>
        <v>4. 10. 2024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E15</f>
        <v>ČZU V PRAZE, FAKULTA LESNICKÁ A DŘEVAŘSKÁ, Praha 6</v>
      </c>
      <c r="G91" s="42"/>
      <c r="H91" s="42"/>
      <c r="I91" s="34" t="s">
        <v>31</v>
      </c>
      <c r="J91" s="38" t="str">
        <f>E21</f>
        <v>Ing. Vladimír Čapka Gerstnerova 5/658 Praha 7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164</v>
      </c>
      <c r="D94" s="182" t="s">
        <v>57</v>
      </c>
      <c r="E94" s="182" t="s">
        <v>53</v>
      </c>
      <c r="F94" s="182" t="s">
        <v>54</v>
      </c>
      <c r="G94" s="182" t="s">
        <v>165</v>
      </c>
      <c r="H94" s="182" t="s">
        <v>166</v>
      </c>
      <c r="I94" s="182" t="s">
        <v>167</v>
      </c>
      <c r="J94" s="182" t="s">
        <v>140</v>
      </c>
      <c r="K94" s="183" t="s">
        <v>168</v>
      </c>
      <c r="L94" s="184"/>
      <c r="M94" s="94" t="s">
        <v>19</v>
      </c>
      <c r="N94" s="95" t="s">
        <v>42</v>
      </c>
      <c r="O94" s="95" t="s">
        <v>169</v>
      </c>
      <c r="P94" s="95" t="s">
        <v>170</v>
      </c>
      <c r="Q94" s="95" t="s">
        <v>171</v>
      </c>
      <c r="R94" s="95" t="s">
        <v>172</v>
      </c>
      <c r="S94" s="95" t="s">
        <v>173</v>
      </c>
      <c r="T94" s="96" t="s">
        <v>174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175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P96+P146+P335</f>
        <v>0</v>
      </c>
      <c r="Q95" s="98"/>
      <c r="R95" s="187">
        <f>R96+R146+R335</f>
        <v>0.26471843140700002</v>
      </c>
      <c r="S95" s="98"/>
      <c r="T95" s="188">
        <f>T96+T146+T335</f>
        <v>0.88762019999999997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141</v>
      </c>
      <c r="BK95" s="189">
        <f>BK96+BK146+BK335</f>
        <v>0</v>
      </c>
    </row>
    <row r="96" s="12" customFormat="1" ht="25.92" customHeight="1">
      <c r="A96" s="12"/>
      <c r="B96" s="190"/>
      <c r="C96" s="191"/>
      <c r="D96" s="192" t="s">
        <v>71</v>
      </c>
      <c r="E96" s="193" t="s">
        <v>176</v>
      </c>
      <c r="F96" s="193" t="s">
        <v>177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P97+P106+P109+P114+P126+P132+P143</f>
        <v>0</v>
      </c>
      <c r="Q96" s="198"/>
      <c r="R96" s="199">
        <f>R97+R106+R109+R114+R126+R132+R143</f>
        <v>0.016903140000000001</v>
      </c>
      <c r="S96" s="198"/>
      <c r="T96" s="200">
        <f>T97+T106+T109+T114+T126+T132+T143</f>
        <v>0.0055799999999999999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72</v>
      </c>
      <c r="AY96" s="201" t="s">
        <v>178</v>
      </c>
      <c r="BK96" s="203">
        <f>BK97+BK106+BK109+BK114+BK126+BK132+BK143</f>
        <v>0</v>
      </c>
    </row>
    <row r="97" s="12" customFormat="1" ht="22.8" customHeight="1">
      <c r="A97" s="12"/>
      <c r="B97" s="190"/>
      <c r="C97" s="191"/>
      <c r="D97" s="192" t="s">
        <v>71</v>
      </c>
      <c r="E97" s="204" t="s">
        <v>179</v>
      </c>
      <c r="F97" s="204" t="s">
        <v>180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SUM(P98:P105)</f>
        <v>0</v>
      </c>
      <c r="Q97" s="198"/>
      <c r="R97" s="199">
        <f>SUM(R98:R105)</f>
        <v>0.01403424</v>
      </c>
      <c r="S97" s="198"/>
      <c r="T97" s="200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80</v>
      </c>
      <c r="AY97" s="201" t="s">
        <v>178</v>
      </c>
      <c r="BK97" s="203">
        <f>SUM(BK98:BK105)</f>
        <v>0</v>
      </c>
    </row>
    <row r="98" s="2" customFormat="1" ht="16.5" customHeight="1">
      <c r="A98" s="40"/>
      <c r="B98" s="41"/>
      <c r="C98" s="206" t="s">
        <v>80</v>
      </c>
      <c r="D98" s="206" t="s">
        <v>181</v>
      </c>
      <c r="E98" s="207" t="s">
        <v>182</v>
      </c>
      <c r="F98" s="208" t="s">
        <v>183</v>
      </c>
      <c r="G98" s="209" t="s">
        <v>184</v>
      </c>
      <c r="H98" s="210">
        <v>42.527999999999999</v>
      </c>
      <c r="I98" s="211"/>
      <c r="J98" s="212">
        <f>ROUND(I98*H98,2)</f>
        <v>0</v>
      </c>
      <c r="K98" s="208" t="s">
        <v>185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0.00033</v>
      </c>
      <c r="R98" s="215">
        <f>Q98*H98</f>
        <v>0.01403424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186</v>
      </c>
      <c r="AT98" s="217" t="s">
        <v>181</v>
      </c>
      <c r="AU98" s="217" t="s">
        <v>82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186</v>
      </c>
      <c r="BM98" s="217" t="s">
        <v>82</v>
      </c>
    </row>
    <row r="99" s="2" customFormat="1">
      <c r="A99" s="40"/>
      <c r="B99" s="41"/>
      <c r="C99" s="42"/>
      <c r="D99" s="219" t="s">
        <v>187</v>
      </c>
      <c r="E99" s="42"/>
      <c r="F99" s="220" t="s">
        <v>188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187</v>
      </c>
      <c r="AU99" s="19" t="s">
        <v>82</v>
      </c>
    </row>
    <row r="100" s="13" customFormat="1">
      <c r="A100" s="13"/>
      <c r="B100" s="224"/>
      <c r="C100" s="225"/>
      <c r="D100" s="226" t="s">
        <v>189</v>
      </c>
      <c r="E100" s="227" t="s">
        <v>19</v>
      </c>
      <c r="F100" s="228" t="s">
        <v>190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189</v>
      </c>
      <c r="AU100" s="234" t="s">
        <v>82</v>
      </c>
      <c r="AV100" s="13" t="s">
        <v>80</v>
      </c>
      <c r="AW100" s="13" t="s">
        <v>33</v>
      </c>
      <c r="AX100" s="13" t="s">
        <v>72</v>
      </c>
      <c r="AY100" s="234" t="s">
        <v>178</v>
      </c>
    </row>
    <row r="101" s="13" customFormat="1">
      <c r="A101" s="13"/>
      <c r="B101" s="224"/>
      <c r="C101" s="225"/>
      <c r="D101" s="226" t="s">
        <v>189</v>
      </c>
      <c r="E101" s="227" t="s">
        <v>19</v>
      </c>
      <c r="F101" s="228" t="s">
        <v>191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189</v>
      </c>
      <c r="AU101" s="234" t="s">
        <v>82</v>
      </c>
      <c r="AV101" s="13" t="s">
        <v>80</v>
      </c>
      <c r="AW101" s="13" t="s">
        <v>33</v>
      </c>
      <c r="AX101" s="13" t="s">
        <v>72</v>
      </c>
      <c r="AY101" s="234" t="s">
        <v>178</v>
      </c>
    </row>
    <row r="102" s="14" customFormat="1">
      <c r="A102" s="14"/>
      <c r="B102" s="235"/>
      <c r="C102" s="236"/>
      <c r="D102" s="226" t="s">
        <v>189</v>
      </c>
      <c r="E102" s="237" t="s">
        <v>19</v>
      </c>
      <c r="F102" s="238" t="s">
        <v>663</v>
      </c>
      <c r="G102" s="236"/>
      <c r="H102" s="239">
        <v>35.439999999999998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189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178</v>
      </c>
    </row>
    <row r="103" s="15" customFormat="1">
      <c r="A103" s="15"/>
      <c r="B103" s="246"/>
      <c r="C103" s="247"/>
      <c r="D103" s="226" t="s">
        <v>189</v>
      </c>
      <c r="E103" s="248" t="s">
        <v>19</v>
      </c>
      <c r="F103" s="249" t="s">
        <v>193</v>
      </c>
      <c r="G103" s="247"/>
      <c r="H103" s="250">
        <v>35.439999999999998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189</v>
      </c>
      <c r="AU103" s="256" t="s">
        <v>82</v>
      </c>
      <c r="AV103" s="15" t="s">
        <v>186</v>
      </c>
      <c r="AW103" s="15" t="s">
        <v>33</v>
      </c>
      <c r="AX103" s="15" t="s">
        <v>72</v>
      </c>
      <c r="AY103" s="256" t="s">
        <v>178</v>
      </c>
    </row>
    <row r="104" s="14" customFormat="1">
      <c r="A104" s="14"/>
      <c r="B104" s="235"/>
      <c r="C104" s="236"/>
      <c r="D104" s="226" t="s">
        <v>189</v>
      </c>
      <c r="E104" s="237" t="s">
        <v>19</v>
      </c>
      <c r="F104" s="238" t="s">
        <v>664</v>
      </c>
      <c r="G104" s="236"/>
      <c r="H104" s="239">
        <v>42.527999999999999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189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178</v>
      </c>
    </row>
    <row r="105" s="15" customFormat="1">
      <c r="A105" s="15"/>
      <c r="B105" s="246"/>
      <c r="C105" s="247"/>
      <c r="D105" s="226" t="s">
        <v>189</v>
      </c>
      <c r="E105" s="248" t="s">
        <v>19</v>
      </c>
      <c r="F105" s="249" t="s">
        <v>193</v>
      </c>
      <c r="G105" s="247"/>
      <c r="H105" s="250">
        <v>42.527999999999999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189</v>
      </c>
      <c r="AU105" s="256" t="s">
        <v>82</v>
      </c>
      <c r="AV105" s="15" t="s">
        <v>186</v>
      </c>
      <c r="AW105" s="15" t="s">
        <v>33</v>
      </c>
      <c r="AX105" s="15" t="s">
        <v>80</v>
      </c>
      <c r="AY105" s="256" t="s">
        <v>178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195</v>
      </c>
      <c r="F106" s="204" t="s">
        <v>196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SUM(P107:P108)</f>
        <v>0</v>
      </c>
      <c r="Q106" s="198"/>
      <c r="R106" s="199">
        <f>SUM(R107:R108)</f>
        <v>0.00067989999999999999</v>
      </c>
      <c r="S106" s="198"/>
      <c r="T106" s="20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80</v>
      </c>
      <c r="AT106" s="202" t="s">
        <v>71</v>
      </c>
      <c r="AU106" s="202" t="s">
        <v>80</v>
      </c>
      <c r="AY106" s="201" t="s">
        <v>178</v>
      </c>
      <c r="BK106" s="203">
        <f>SUM(BK107:BK108)</f>
        <v>0</v>
      </c>
    </row>
    <row r="107" s="2" customFormat="1" ht="24.15" customHeight="1">
      <c r="A107" s="40"/>
      <c r="B107" s="41"/>
      <c r="C107" s="206" t="s">
        <v>82</v>
      </c>
      <c r="D107" s="206" t="s">
        <v>181</v>
      </c>
      <c r="E107" s="207" t="s">
        <v>197</v>
      </c>
      <c r="F107" s="208" t="s">
        <v>198</v>
      </c>
      <c r="G107" s="209" t="s">
        <v>184</v>
      </c>
      <c r="H107" s="210">
        <v>5.2300000000000004</v>
      </c>
      <c r="I107" s="211"/>
      <c r="J107" s="212">
        <f>ROUND(I107*H107,2)</f>
        <v>0</v>
      </c>
      <c r="K107" s="208" t="s">
        <v>185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0.00012999999999999999</v>
      </c>
      <c r="R107" s="215">
        <f>Q107*H107</f>
        <v>0.00067989999999999999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186</v>
      </c>
      <c r="AT107" s="217" t="s">
        <v>181</v>
      </c>
      <c r="AU107" s="217" t="s">
        <v>82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186</v>
      </c>
      <c r="BM107" s="217" t="s">
        <v>186</v>
      </c>
    </row>
    <row r="108" s="2" customFormat="1">
      <c r="A108" s="40"/>
      <c r="B108" s="41"/>
      <c r="C108" s="42"/>
      <c r="D108" s="219" t="s">
        <v>187</v>
      </c>
      <c r="E108" s="42"/>
      <c r="F108" s="220" t="s">
        <v>199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187</v>
      </c>
      <c r="AU108" s="19" t="s">
        <v>82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201</v>
      </c>
      <c r="F109" s="204" t="s">
        <v>202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SUM(P110:P113)</f>
        <v>0</v>
      </c>
      <c r="Q109" s="198"/>
      <c r="R109" s="199">
        <f>SUM(R110:R113)</f>
        <v>0.0012403999999999998</v>
      </c>
      <c r="S109" s="198"/>
      <c r="T109" s="200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71</v>
      </c>
      <c r="AU109" s="202" t="s">
        <v>80</v>
      </c>
      <c r="AY109" s="201" t="s">
        <v>178</v>
      </c>
      <c r="BK109" s="203">
        <f>SUM(BK110:BK113)</f>
        <v>0</v>
      </c>
    </row>
    <row r="110" s="2" customFormat="1" ht="24.15" customHeight="1">
      <c r="A110" s="40"/>
      <c r="B110" s="41"/>
      <c r="C110" s="206" t="s">
        <v>203</v>
      </c>
      <c r="D110" s="206" t="s">
        <v>181</v>
      </c>
      <c r="E110" s="207" t="s">
        <v>204</v>
      </c>
      <c r="F110" s="208" t="s">
        <v>205</v>
      </c>
      <c r="G110" s="209" t="s">
        <v>184</v>
      </c>
      <c r="H110" s="210">
        <v>35.439999999999998</v>
      </c>
      <c r="I110" s="211"/>
      <c r="J110" s="212">
        <f>ROUND(I110*H110,2)</f>
        <v>0</v>
      </c>
      <c r="K110" s="208" t="s">
        <v>185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3.4999999999999997E-05</v>
      </c>
      <c r="R110" s="215">
        <f>Q110*H110</f>
        <v>0.0012403999999999998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206</v>
      </c>
      <c r="AT110" s="217" t="s">
        <v>181</v>
      </c>
      <c r="AU110" s="217" t="s">
        <v>82</v>
      </c>
      <c r="AY110" s="19" t="s">
        <v>178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206</v>
      </c>
      <c r="BM110" s="217" t="s">
        <v>665</v>
      </c>
    </row>
    <row r="111" s="2" customFormat="1">
      <c r="A111" s="40"/>
      <c r="B111" s="41"/>
      <c r="C111" s="42"/>
      <c r="D111" s="219" t="s">
        <v>187</v>
      </c>
      <c r="E111" s="42"/>
      <c r="F111" s="220" t="s">
        <v>208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187</v>
      </c>
      <c r="AU111" s="19" t="s">
        <v>82</v>
      </c>
    </row>
    <row r="112" s="14" customFormat="1">
      <c r="A112" s="14"/>
      <c r="B112" s="235"/>
      <c r="C112" s="236"/>
      <c r="D112" s="226" t="s">
        <v>189</v>
      </c>
      <c r="E112" s="237" t="s">
        <v>19</v>
      </c>
      <c r="F112" s="238" t="s">
        <v>663</v>
      </c>
      <c r="G112" s="236"/>
      <c r="H112" s="239">
        <v>35.439999999999998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189</v>
      </c>
      <c r="AU112" s="245" t="s">
        <v>82</v>
      </c>
      <c r="AV112" s="14" t="s">
        <v>82</v>
      </c>
      <c r="AW112" s="14" t="s">
        <v>33</v>
      </c>
      <c r="AX112" s="14" t="s">
        <v>72</v>
      </c>
      <c r="AY112" s="245" t="s">
        <v>178</v>
      </c>
    </row>
    <row r="113" s="15" customFormat="1">
      <c r="A113" s="15"/>
      <c r="B113" s="246"/>
      <c r="C113" s="247"/>
      <c r="D113" s="226" t="s">
        <v>189</v>
      </c>
      <c r="E113" s="248" t="s">
        <v>19</v>
      </c>
      <c r="F113" s="249" t="s">
        <v>193</v>
      </c>
      <c r="G113" s="247"/>
      <c r="H113" s="250">
        <v>35.439999999999998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189</v>
      </c>
      <c r="AU113" s="256" t="s">
        <v>82</v>
      </c>
      <c r="AV113" s="15" t="s">
        <v>186</v>
      </c>
      <c r="AW113" s="15" t="s">
        <v>33</v>
      </c>
      <c r="AX113" s="15" t="s">
        <v>80</v>
      </c>
      <c r="AY113" s="256" t="s">
        <v>178</v>
      </c>
    </row>
    <row r="114" s="12" customFormat="1" ht="22.8" customHeight="1">
      <c r="A114" s="12"/>
      <c r="B114" s="190"/>
      <c r="C114" s="191"/>
      <c r="D114" s="192" t="s">
        <v>71</v>
      </c>
      <c r="E114" s="204" t="s">
        <v>218</v>
      </c>
      <c r="F114" s="204" t="s">
        <v>219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SUM(P115:P125)</f>
        <v>0</v>
      </c>
      <c r="Q114" s="198"/>
      <c r="R114" s="199">
        <f>SUM(R115:R125)</f>
        <v>0.00094860000000000007</v>
      </c>
      <c r="S114" s="198"/>
      <c r="T114" s="200">
        <f>SUM(T115:T125)</f>
        <v>0.0055799999999999999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80</v>
      </c>
      <c r="AT114" s="202" t="s">
        <v>71</v>
      </c>
      <c r="AU114" s="202" t="s">
        <v>80</v>
      </c>
      <c r="AY114" s="201" t="s">
        <v>178</v>
      </c>
      <c r="BK114" s="203">
        <f>SUM(BK115:BK125)</f>
        <v>0</v>
      </c>
    </row>
    <row r="115" s="2" customFormat="1" ht="24.15" customHeight="1">
      <c r="A115" s="40"/>
      <c r="B115" s="41"/>
      <c r="C115" s="206" t="s">
        <v>186</v>
      </c>
      <c r="D115" s="206" t="s">
        <v>181</v>
      </c>
      <c r="E115" s="207" t="s">
        <v>221</v>
      </c>
      <c r="F115" s="208" t="s">
        <v>222</v>
      </c>
      <c r="G115" s="209" t="s">
        <v>223</v>
      </c>
      <c r="H115" s="210">
        <v>0.90000000000000002</v>
      </c>
      <c r="I115" s="211"/>
      <c r="J115" s="212">
        <f>ROUND(I115*H115,2)</f>
        <v>0</v>
      </c>
      <c r="K115" s="208" t="s">
        <v>185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0.001054</v>
      </c>
      <c r="R115" s="215">
        <f>Q115*H115</f>
        <v>0.00094860000000000007</v>
      </c>
      <c r="S115" s="215">
        <v>0.0061999999999999998</v>
      </c>
      <c r="T115" s="216">
        <f>S115*H115</f>
        <v>0.0055799999999999999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186</v>
      </c>
      <c r="AT115" s="217" t="s">
        <v>181</v>
      </c>
      <c r="AU115" s="217" t="s">
        <v>82</v>
      </c>
      <c r="AY115" s="19" t="s">
        <v>178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186</v>
      </c>
      <c r="BM115" s="217" t="s">
        <v>179</v>
      </c>
    </row>
    <row r="116" s="2" customFormat="1">
      <c r="A116" s="40"/>
      <c r="B116" s="41"/>
      <c r="C116" s="42"/>
      <c r="D116" s="219" t="s">
        <v>187</v>
      </c>
      <c r="E116" s="42"/>
      <c r="F116" s="220" t="s">
        <v>225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187</v>
      </c>
      <c r="AU116" s="19" t="s">
        <v>82</v>
      </c>
    </row>
    <row r="117" s="13" customFormat="1">
      <c r="A117" s="13"/>
      <c r="B117" s="224"/>
      <c r="C117" s="225"/>
      <c r="D117" s="226" t="s">
        <v>189</v>
      </c>
      <c r="E117" s="227" t="s">
        <v>19</v>
      </c>
      <c r="F117" s="228" t="s">
        <v>666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189</v>
      </c>
      <c r="AU117" s="234" t="s">
        <v>82</v>
      </c>
      <c r="AV117" s="13" t="s">
        <v>80</v>
      </c>
      <c r="AW117" s="13" t="s">
        <v>33</v>
      </c>
      <c r="AX117" s="13" t="s">
        <v>72</v>
      </c>
      <c r="AY117" s="234" t="s">
        <v>178</v>
      </c>
    </row>
    <row r="118" s="13" customFormat="1">
      <c r="A118" s="13"/>
      <c r="B118" s="224"/>
      <c r="C118" s="225"/>
      <c r="D118" s="226" t="s">
        <v>189</v>
      </c>
      <c r="E118" s="227" t="s">
        <v>19</v>
      </c>
      <c r="F118" s="228" t="s">
        <v>667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189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178</v>
      </c>
    </row>
    <row r="119" s="13" customFormat="1">
      <c r="A119" s="13"/>
      <c r="B119" s="224"/>
      <c r="C119" s="225"/>
      <c r="D119" s="226" t="s">
        <v>189</v>
      </c>
      <c r="E119" s="227" t="s">
        <v>19</v>
      </c>
      <c r="F119" s="228" t="s">
        <v>668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189</v>
      </c>
      <c r="AU119" s="234" t="s">
        <v>82</v>
      </c>
      <c r="AV119" s="13" t="s">
        <v>80</v>
      </c>
      <c r="AW119" s="13" t="s">
        <v>33</v>
      </c>
      <c r="AX119" s="13" t="s">
        <v>72</v>
      </c>
      <c r="AY119" s="234" t="s">
        <v>178</v>
      </c>
    </row>
    <row r="120" s="14" customFormat="1">
      <c r="A120" s="14"/>
      <c r="B120" s="235"/>
      <c r="C120" s="236"/>
      <c r="D120" s="226" t="s">
        <v>189</v>
      </c>
      <c r="E120" s="237" t="s">
        <v>19</v>
      </c>
      <c r="F120" s="238" t="s">
        <v>669</v>
      </c>
      <c r="G120" s="236"/>
      <c r="H120" s="239">
        <v>0.40000000000000002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189</v>
      </c>
      <c r="AU120" s="245" t="s">
        <v>82</v>
      </c>
      <c r="AV120" s="14" t="s">
        <v>82</v>
      </c>
      <c r="AW120" s="14" t="s">
        <v>33</v>
      </c>
      <c r="AX120" s="14" t="s">
        <v>72</v>
      </c>
      <c r="AY120" s="245" t="s">
        <v>178</v>
      </c>
    </row>
    <row r="121" s="13" customFormat="1">
      <c r="A121" s="13"/>
      <c r="B121" s="224"/>
      <c r="C121" s="225"/>
      <c r="D121" s="226" t="s">
        <v>189</v>
      </c>
      <c r="E121" s="227" t="s">
        <v>19</v>
      </c>
      <c r="F121" s="228" t="s">
        <v>670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189</v>
      </c>
      <c r="AU121" s="234" t="s">
        <v>82</v>
      </c>
      <c r="AV121" s="13" t="s">
        <v>80</v>
      </c>
      <c r="AW121" s="13" t="s">
        <v>33</v>
      </c>
      <c r="AX121" s="13" t="s">
        <v>72</v>
      </c>
      <c r="AY121" s="234" t="s">
        <v>178</v>
      </c>
    </row>
    <row r="122" s="13" customFormat="1">
      <c r="A122" s="13"/>
      <c r="B122" s="224"/>
      <c r="C122" s="225"/>
      <c r="D122" s="226" t="s">
        <v>189</v>
      </c>
      <c r="E122" s="227" t="s">
        <v>19</v>
      </c>
      <c r="F122" s="228" t="s">
        <v>667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189</v>
      </c>
      <c r="AU122" s="234" t="s">
        <v>82</v>
      </c>
      <c r="AV122" s="13" t="s">
        <v>80</v>
      </c>
      <c r="AW122" s="13" t="s">
        <v>33</v>
      </c>
      <c r="AX122" s="13" t="s">
        <v>72</v>
      </c>
      <c r="AY122" s="234" t="s">
        <v>178</v>
      </c>
    </row>
    <row r="123" s="13" customFormat="1">
      <c r="A123" s="13"/>
      <c r="B123" s="224"/>
      <c r="C123" s="225"/>
      <c r="D123" s="226" t="s">
        <v>189</v>
      </c>
      <c r="E123" s="227" t="s">
        <v>19</v>
      </c>
      <c r="F123" s="228" t="s">
        <v>671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189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178</v>
      </c>
    </row>
    <row r="124" s="14" customFormat="1">
      <c r="A124" s="14"/>
      <c r="B124" s="235"/>
      <c r="C124" s="236"/>
      <c r="D124" s="226" t="s">
        <v>189</v>
      </c>
      <c r="E124" s="237" t="s">
        <v>19</v>
      </c>
      <c r="F124" s="238" t="s">
        <v>672</v>
      </c>
      <c r="G124" s="236"/>
      <c r="H124" s="239">
        <v>0.5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189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178</v>
      </c>
    </row>
    <row r="125" s="15" customFormat="1">
      <c r="A125" s="15"/>
      <c r="B125" s="246"/>
      <c r="C125" s="247"/>
      <c r="D125" s="226" t="s">
        <v>189</v>
      </c>
      <c r="E125" s="248" t="s">
        <v>19</v>
      </c>
      <c r="F125" s="249" t="s">
        <v>193</v>
      </c>
      <c r="G125" s="247"/>
      <c r="H125" s="250">
        <v>0.90000000000000002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189</v>
      </c>
      <c r="AU125" s="256" t="s">
        <v>82</v>
      </c>
      <c r="AV125" s="15" t="s">
        <v>186</v>
      </c>
      <c r="AW125" s="15" t="s">
        <v>33</v>
      </c>
      <c r="AX125" s="15" t="s">
        <v>80</v>
      </c>
      <c r="AY125" s="256" t="s">
        <v>178</v>
      </c>
    </row>
    <row r="126" s="12" customFormat="1" ht="22.8" customHeight="1">
      <c r="A126" s="12"/>
      <c r="B126" s="190"/>
      <c r="C126" s="191"/>
      <c r="D126" s="192" t="s">
        <v>71</v>
      </c>
      <c r="E126" s="204" t="s">
        <v>233</v>
      </c>
      <c r="F126" s="204" t="s">
        <v>234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SUM(P127:P131)</f>
        <v>0</v>
      </c>
      <c r="Q126" s="198"/>
      <c r="R126" s="199">
        <f>SUM(R127:R131)</f>
        <v>0</v>
      </c>
      <c r="S126" s="198"/>
      <c r="T126" s="200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80</v>
      </c>
      <c r="AT126" s="202" t="s">
        <v>71</v>
      </c>
      <c r="AU126" s="202" t="s">
        <v>80</v>
      </c>
      <c r="AY126" s="201" t="s">
        <v>178</v>
      </c>
      <c r="BK126" s="203">
        <f>SUM(BK127:BK131)</f>
        <v>0</v>
      </c>
    </row>
    <row r="127" s="2" customFormat="1" ht="16.5" customHeight="1">
      <c r="A127" s="40"/>
      <c r="B127" s="41"/>
      <c r="C127" s="206" t="s">
        <v>220</v>
      </c>
      <c r="D127" s="206" t="s">
        <v>181</v>
      </c>
      <c r="E127" s="207" t="s">
        <v>236</v>
      </c>
      <c r="F127" s="208" t="s">
        <v>237</v>
      </c>
      <c r="G127" s="209" t="s">
        <v>184</v>
      </c>
      <c r="H127" s="210">
        <v>14.134</v>
      </c>
      <c r="I127" s="211"/>
      <c r="J127" s="212">
        <f>ROUND(I127*H127,2)</f>
        <v>0</v>
      </c>
      <c r="K127" s="208" t="s">
        <v>185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186</v>
      </c>
      <c r="AT127" s="217" t="s">
        <v>181</v>
      </c>
      <c r="AU127" s="217" t="s">
        <v>82</v>
      </c>
      <c r="AY127" s="19" t="s">
        <v>178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186</v>
      </c>
      <c r="BM127" s="217" t="s">
        <v>673</v>
      </c>
    </row>
    <row r="128" s="2" customFormat="1">
      <c r="A128" s="40"/>
      <c r="B128" s="41"/>
      <c r="C128" s="42"/>
      <c r="D128" s="219" t="s">
        <v>187</v>
      </c>
      <c r="E128" s="42"/>
      <c r="F128" s="220" t="s">
        <v>238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187</v>
      </c>
      <c r="AU128" s="19" t="s">
        <v>82</v>
      </c>
    </row>
    <row r="129" s="13" customFormat="1">
      <c r="A129" s="13"/>
      <c r="B129" s="224"/>
      <c r="C129" s="225"/>
      <c r="D129" s="226" t="s">
        <v>189</v>
      </c>
      <c r="E129" s="227" t="s">
        <v>19</v>
      </c>
      <c r="F129" s="228" t="s">
        <v>599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189</v>
      </c>
      <c r="AU129" s="234" t="s">
        <v>82</v>
      </c>
      <c r="AV129" s="13" t="s">
        <v>80</v>
      </c>
      <c r="AW129" s="13" t="s">
        <v>33</v>
      </c>
      <c r="AX129" s="13" t="s">
        <v>72</v>
      </c>
      <c r="AY129" s="234" t="s">
        <v>178</v>
      </c>
    </row>
    <row r="130" s="14" customFormat="1">
      <c r="A130" s="14"/>
      <c r="B130" s="235"/>
      <c r="C130" s="236"/>
      <c r="D130" s="226" t="s">
        <v>189</v>
      </c>
      <c r="E130" s="237" t="s">
        <v>19</v>
      </c>
      <c r="F130" s="238" t="s">
        <v>674</v>
      </c>
      <c r="G130" s="236"/>
      <c r="H130" s="239">
        <v>14.134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189</v>
      </c>
      <c r="AU130" s="245" t="s">
        <v>82</v>
      </c>
      <c r="AV130" s="14" t="s">
        <v>82</v>
      </c>
      <c r="AW130" s="14" t="s">
        <v>33</v>
      </c>
      <c r="AX130" s="14" t="s">
        <v>72</v>
      </c>
      <c r="AY130" s="245" t="s">
        <v>178</v>
      </c>
    </row>
    <row r="131" s="15" customFormat="1">
      <c r="A131" s="15"/>
      <c r="B131" s="246"/>
      <c r="C131" s="247"/>
      <c r="D131" s="226" t="s">
        <v>189</v>
      </c>
      <c r="E131" s="248" t="s">
        <v>19</v>
      </c>
      <c r="F131" s="249" t="s">
        <v>193</v>
      </c>
      <c r="G131" s="247"/>
      <c r="H131" s="250">
        <v>14.134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189</v>
      </c>
      <c r="AU131" s="256" t="s">
        <v>82</v>
      </c>
      <c r="AV131" s="15" t="s">
        <v>186</v>
      </c>
      <c r="AW131" s="15" t="s">
        <v>33</v>
      </c>
      <c r="AX131" s="15" t="s">
        <v>80</v>
      </c>
      <c r="AY131" s="256" t="s">
        <v>178</v>
      </c>
    </row>
    <row r="132" s="12" customFormat="1" ht="22.8" customHeight="1">
      <c r="A132" s="12"/>
      <c r="B132" s="190"/>
      <c r="C132" s="191"/>
      <c r="D132" s="192" t="s">
        <v>71</v>
      </c>
      <c r="E132" s="204" t="s">
        <v>246</v>
      </c>
      <c r="F132" s="204" t="s">
        <v>247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SUM(P133:P142)</f>
        <v>0</v>
      </c>
      <c r="Q132" s="198"/>
      <c r="R132" s="199">
        <f>SUM(R133:R142)</f>
        <v>0</v>
      </c>
      <c r="S132" s="198"/>
      <c r="T132" s="200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80</v>
      </c>
      <c r="AT132" s="202" t="s">
        <v>71</v>
      </c>
      <c r="AU132" s="202" t="s">
        <v>80</v>
      </c>
      <c r="AY132" s="201" t="s">
        <v>178</v>
      </c>
      <c r="BK132" s="203">
        <f>SUM(BK133:BK142)</f>
        <v>0</v>
      </c>
    </row>
    <row r="133" s="2" customFormat="1" ht="24.15" customHeight="1">
      <c r="A133" s="40"/>
      <c r="B133" s="41"/>
      <c r="C133" s="206" t="s">
        <v>179</v>
      </c>
      <c r="D133" s="206" t="s">
        <v>181</v>
      </c>
      <c r="E133" s="207" t="s">
        <v>249</v>
      </c>
      <c r="F133" s="208" t="s">
        <v>250</v>
      </c>
      <c r="G133" s="209" t="s">
        <v>251</v>
      </c>
      <c r="H133" s="210">
        <v>0.88800000000000001</v>
      </c>
      <c r="I133" s="211"/>
      <c r="J133" s="212">
        <f>ROUND(I133*H133,2)</f>
        <v>0</v>
      </c>
      <c r="K133" s="208" t="s">
        <v>185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186</v>
      </c>
      <c r="AT133" s="217" t="s">
        <v>181</v>
      </c>
      <c r="AU133" s="217" t="s">
        <v>82</v>
      </c>
      <c r="AY133" s="19" t="s">
        <v>178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186</v>
      </c>
      <c r="BM133" s="217" t="s">
        <v>230</v>
      </c>
    </row>
    <row r="134" s="2" customFormat="1">
      <c r="A134" s="40"/>
      <c r="B134" s="41"/>
      <c r="C134" s="42"/>
      <c r="D134" s="219" t="s">
        <v>187</v>
      </c>
      <c r="E134" s="42"/>
      <c r="F134" s="220" t="s">
        <v>252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187</v>
      </c>
      <c r="AU134" s="19" t="s">
        <v>82</v>
      </c>
    </row>
    <row r="135" s="2" customFormat="1" ht="21.75" customHeight="1">
      <c r="A135" s="40"/>
      <c r="B135" s="41"/>
      <c r="C135" s="206" t="s">
        <v>235</v>
      </c>
      <c r="D135" s="206" t="s">
        <v>181</v>
      </c>
      <c r="E135" s="207" t="s">
        <v>253</v>
      </c>
      <c r="F135" s="208" t="s">
        <v>254</v>
      </c>
      <c r="G135" s="209" t="s">
        <v>251</v>
      </c>
      <c r="H135" s="210">
        <v>0.88800000000000001</v>
      </c>
      <c r="I135" s="211"/>
      <c r="J135" s="212">
        <f>ROUND(I135*H135,2)</f>
        <v>0</v>
      </c>
      <c r="K135" s="208" t="s">
        <v>185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186</v>
      </c>
      <c r="AT135" s="217" t="s">
        <v>181</v>
      </c>
      <c r="AU135" s="217" t="s">
        <v>82</v>
      </c>
      <c r="AY135" s="19" t="s">
        <v>178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186</v>
      </c>
      <c r="BM135" s="217" t="s">
        <v>8</v>
      </c>
    </row>
    <row r="136" s="2" customFormat="1">
      <c r="A136" s="40"/>
      <c r="B136" s="41"/>
      <c r="C136" s="42"/>
      <c r="D136" s="219" t="s">
        <v>187</v>
      </c>
      <c r="E136" s="42"/>
      <c r="F136" s="220" t="s">
        <v>256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187</v>
      </c>
      <c r="AU136" s="19" t="s">
        <v>82</v>
      </c>
    </row>
    <row r="137" s="2" customFormat="1" ht="24.15" customHeight="1">
      <c r="A137" s="40"/>
      <c r="B137" s="41"/>
      <c r="C137" s="206" t="s">
        <v>224</v>
      </c>
      <c r="D137" s="206" t="s">
        <v>181</v>
      </c>
      <c r="E137" s="207" t="s">
        <v>258</v>
      </c>
      <c r="F137" s="208" t="s">
        <v>259</v>
      </c>
      <c r="G137" s="209" t="s">
        <v>251</v>
      </c>
      <c r="H137" s="210">
        <v>16.872</v>
      </c>
      <c r="I137" s="211"/>
      <c r="J137" s="212">
        <f>ROUND(I137*H137,2)</f>
        <v>0</v>
      </c>
      <c r="K137" s="208" t="s">
        <v>185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186</v>
      </c>
      <c r="AT137" s="217" t="s">
        <v>181</v>
      </c>
      <c r="AU137" s="217" t="s">
        <v>82</v>
      </c>
      <c r="AY137" s="19" t="s">
        <v>178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186</v>
      </c>
      <c r="BM137" s="217" t="s">
        <v>242</v>
      </c>
    </row>
    <row r="138" s="2" customFormat="1">
      <c r="A138" s="40"/>
      <c r="B138" s="41"/>
      <c r="C138" s="42"/>
      <c r="D138" s="219" t="s">
        <v>187</v>
      </c>
      <c r="E138" s="42"/>
      <c r="F138" s="220" t="s">
        <v>261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187</v>
      </c>
      <c r="AU138" s="19" t="s">
        <v>82</v>
      </c>
    </row>
    <row r="139" s="14" customFormat="1">
      <c r="A139" s="14"/>
      <c r="B139" s="235"/>
      <c r="C139" s="236"/>
      <c r="D139" s="226" t="s">
        <v>189</v>
      </c>
      <c r="E139" s="237" t="s">
        <v>19</v>
      </c>
      <c r="F139" s="238" t="s">
        <v>675</v>
      </c>
      <c r="G139" s="236"/>
      <c r="H139" s="239">
        <v>16.872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189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178</v>
      </c>
    </row>
    <row r="140" s="15" customFormat="1">
      <c r="A140" s="15"/>
      <c r="B140" s="246"/>
      <c r="C140" s="247"/>
      <c r="D140" s="226" t="s">
        <v>189</v>
      </c>
      <c r="E140" s="248" t="s">
        <v>19</v>
      </c>
      <c r="F140" s="249" t="s">
        <v>193</v>
      </c>
      <c r="G140" s="247"/>
      <c r="H140" s="250">
        <v>16.872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189</v>
      </c>
      <c r="AU140" s="256" t="s">
        <v>82</v>
      </c>
      <c r="AV140" s="15" t="s">
        <v>186</v>
      </c>
      <c r="AW140" s="15" t="s">
        <v>33</v>
      </c>
      <c r="AX140" s="15" t="s">
        <v>80</v>
      </c>
      <c r="AY140" s="256" t="s">
        <v>178</v>
      </c>
    </row>
    <row r="141" s="2" customFormat="1" ht="24.15" customHeight="1">
      <c r="A141" s="40"/>
      <c r="B141" s="41"/>
      <c r="C141" s="206" t="s">
        <v>248</v>
      </c>
      <c r="D141" s="206" t="s">
        <v>181</v>
      </c>
      <c r="E141" s="207" t="s">
        <v>263</v>
      </c>
      <c r="F141" s="208" t="s">
        <v>264</v>
      </c>
      <c r="G141" s="209" t="s">
        <v>251</v>
      </c>
      <c r="H141" s="210">
        <v>0.88800000000000001</v>
      </c>
      <c r="I141" s="211"/>
      <c r="J141" s="212">
        <f>ROUND(I141*H141,2)</f>
        <v>0</v>
      </c>
      <c r="K141" s="208" t="s">
        <v>185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186</v>
      </c>
      <c r="AT141" s="217" t="s">
        <v>181</v>
      </c>
      <c r="AU141" s="217" t="s">
        <v>82</v>
      </c>
      <c r="AY141" s="19" t="s">
        <v>178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186</v>
      </c>
      <c r="BM141" s="217" t="s">
        <v>206</v>
      </c>
    </row>
    <row r="142" s="2" customFormat="1">
      <c r="A142" s="40"/>
      <c r="B142" s="41"/>
      <c r="C142" s="42"/>
      <c r="D142" s="219" t="s">
        <v>187</v>
      </c>
      <c r="E142" s="42"/>
      <c r="F142" s="220" t="s">
        <v>266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187</v>
      </c>
      <c r="AU142" s="19" t="s">
        <v>82</v>
      </c>
    </row>
    <row r="143" s="12" customFormat="1" ht="22.8" customHeight="1">
      <c r="A143" s="12"/>
      <c r="B143" s="190"/>
      <c r="C143" s="191"/>
      <c r="D143" s="192" t="s">
        <v>71</v>
      </c>
      <c r="E143" s="204" t="s">
        <v>267</v>
      </c>
      <c r="F143" s="204" t="s">
        <v>268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SUM(P144:P145)</f>
        <v>0</v>
      </c>
      <c r="Q143" s="198"/>
      <c r="R143" s="199">
        <f>SUM(R144:R145)</f>
        <v>0</v>
      </c>
      <c r="S143" s="198"/>
      <c r="T143" s="200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80</v>
      </c>
      <c r="AT143" s="202" t="s">
        <v>71</v>
      </c>
      <c r="AU143" s="202" t="s">
        <v>80</v>
      </c>
      <c r="AY143" s="201" t="s">
        <v>178</v>
      </c>
      <c r="BK143" s="203">
        <f>SUM(BK144:BK145)</f>
        <v>0</v>
      </c>
    </row>
    <row r="144" s="2" customFormat="1" ht="33" customHeight="1">
      <c r="A144" s="40"/>
      <c r="B144" s="41"/>
      <c r="C144" s="206" t="s">
        <v>230</v>
      </c>
      <c r="D144" s="206" t="s">
        <v>181</v>
      </c>
      <c r="E144" s="207" t="s">
        <v>270</v>
      </c>
      <c r="F144" s="208" t="s">
        <v>271</v>
      </c>
      <c r="G144" s="209" t="s">
        <v>251</v>
      </c>
      <c r="H144" s="210">
        <v>0.016</v>
      </c>
      <c r="I144" s="211"/>
      <c r="J144" s="212">
        <f>ROUND(I144*H144,2)</f>
        <v>0</v>
      </c>
      <c r="K144" s="208" t="s">
        <v>185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186</v>
      </c>
      <c r="AT144" s="217" t="s">
        <v>181</v>
      </c>
      <c r="AU144" s="217" t="s">
        <v>82</v>
      </c>
      <c r="AY144" s="19" t="s">
        <v>178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186</v>
      </c>
      <c r="BM144" s="217" t="s">
        <v>255</v>
      </c>
    </row>
    <row r="145" s="2" customFormat="1">
      <c r="A145" s="40"/>
      <c r="B145" s="41"/>
      <c r="C145" s="42"/>
      <c r="D145" s="219" t="s">
        <v>187</v>
      </c>
      <c r="E145" s="42"/>
      <c r="F145" s="220" t="s">
        <v>273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187</v>
      </c>
      <c r="AU145" s="19" t="s">
        <v>82</v>
      </c>
    </row>
    <row r="146" s="12" customFormat="1" ht="25.92" customHeight="1">
      <c r="A146" s="12"/>
      <c r="B146" s="190"/>
      <c r="C146" s="191"/>
      <c r="D146" s="192" t="s">
        <v>71</v>
      </c>
      <c r="E146" s="193" t="s">
        <v>274</v>
      </c>
      <c r="F146" s="193" t="s">
        <v>275</v>
      </c>
      <c r="G146" s="191"/>
      <c r="H146" s="191"/>
      <c r="I146" s="194"/>
      <c r="J146" s="195">
        <f>BK146</f>
        <v>0</v>
      </c>
      <c r="K146" s="191"/>
      <c r="L146" s="196"/>
      <c r="M146" s="197"/>
      <c r="N146" s="198"/>
      <c r="O146" s="198"/>
      <c r="P146" s="199">
        <f>P147+P153+P222+P234+P297+P311</f>
        <v>0</v>
      </c>
      <c r="Q146" s="198"/>
      <c r="R146" s="199">
        <f>R147+R153+R222+R234+R297+R311</f>
        <v>0.24781529140700004</v>
      </c>
      <c r="S146" s="198"/>
      <c r="T146" s="200">
        <f>T147+T153+T222+T234+T297+T311</f>
        <v>0.88204019999999994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71</v>
      </c>
      <c r="AU146" s="202" t="s">
        <v>72</v>
      </c>
      <c r="AY146" s="201" t="s">
        <v>178</v>
      </c>
      <c r="BK146" s="203">
        <f>BK147+BK153+BK222+BK234+BK297+BK311</f>
        <v>0</v>
      </c>
    </row>
    <row r="147" s="12" customFormat="1" ht="22.8" customHeight="1">
      <c r="A147" s="12"/>
      <c r="B147" s="190"/>
      <c r="C147" s="191"/>
      <c r="D147" s="192" t="s">
        <v>71</v>
      </c>
      <c r="E147" s="204" t="s">
        <v>288</v>
      </c>
      <c r="F147" s="204" t="s">
        <v>289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SUM(P148:P152)</f>
        <v>0</v>
      </c>
      <c r="Q147" s="198"/>
      <c r="R147" s="199">
        <f>SUM(R148:R152)</f>
        <v>0</v>
      </c>
      <c r="S147" s="198"/>
      <c r="T147" s="200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82</v>
      </c>
      <c r="AT147" s="202" t="s">
        <v>71</v>
      </c>
      <c r="AU147" s="202" t="s">
        <v>80</v>
      </c>
      <c r="AY147" s="201" t="s">
        <v>178</v>
      </c>
      <c r="BK147" s="203">
        <f>SUM(BK148:BK152)</f>
        <v>0</v>
      </c>
    </row>
    <row r="148" s="2" customFormat="1" ht="16.5" customHeight="1">
      <c r="A148" s="40"/>
      <c r="B148" s="41"/>
      <c r="C148" s="206" t="s">
        <v>257</v>
      </c>
      <c r="D148" s="206" t="s">
        <v>181</v>
      </c>
      <c r="E148" s="207" t="s">
        <v>290</v>
      </c>
      <c r="F148" s="208" t="s">
        <v>676</v>
      </c>
      <c r="G148" s="209" t="s">
        <v>280</v>
      </c>
      <c r="H148" s="210">
        <v>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206</v>
      </c>
      <c r="AT148" s="217" t="s">
        <v>181</v>
      </c>
      <c r="AU148" s="217" t="s">
        <v>82</v>
      </c>
      <c r="AY148" s="19" t="s">
        <v>178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206</v>
      </c>
      <c r="BM148" s="217" t="s">
        <v>260</v>
      </c>
    </row>
    <row r="149" s="14" customFormat="1">
      <c r="A149" s="14"/>
      <c r="B149" s="235"/>
      <c r="C149" s="236"/>
      <c r="D149" s="226" t="s">
        <v>189</v>
      </c>
      <c r="E149" s="237" t="s">
        <v>19</v>
      </c>
      <c r="F149" s="238" t="s">
        <v>80</v>
      </c>
      <c r="G149" s="236"/>
      <c r="H149" s="239">
        <v>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189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178</v>
      </c>
    </row>
    <row r="150" s="15" customFormat="1">
      <c r="A150" s="15"/>
      <c r="B150" s="246"/>
      <c r="C150" s="247"/>
      <c r="D150" s="226" t="s">
        <v>189</v>
      </c>
      <c r="E150" s="248" t="s">
        <v>19</v>
      </c>
      <c r="F150" s="249" t="s">
        <v>193</v>
      </c>
      <c r="G150" s="247"/>
      <c r="H150" s="250">
        <v>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189</v>
      </c>
      <c r="AU150" s="256" t="s">
        <v>82</v>
      </c>
      <c r="AV150" s="15" t="s">
        <v>186</v>
      </c>
      <c r="AW150" s="15" t="s">
        <v>33</v>
      </c>
      <c r="AX150" s="15" t="s">
        <v>80</v>
      </c>
      <c r="AY150" s="256" t="s">
        <v>178</v>
      </c>
    </row>
    <row r="151" s="2" customFormat="1" ht="24.15" customHeight="1">
      <c r="A151" s="40"/>
      <c r="B151" s="41"/>
      <c r="C151" s="206" t="s">
        <v>8</v>
      </c>
      <c r="D151" s="206" t="s">
        <v>181</v>
      </c>
      <c r="E151" s="207" t="s">
        <v>294</v>
      </c>
      <c r="F151" s="208" t="s">
        <v>295</v>
      </c>
      <c r="G151" s="209" t="s">
        <v>251</v>
      </c>
      <c r="H151" s="210">
        <v>0.0040000000000000001</v>
      </c>
      <c r="I151" s="211"/>
      <c r="J151" s="212">
        <f>ROUND(I151*H151,2)</f>
        <v>0</v>
      </c>
      <c r="K151" s="208" t="s">
        <v>185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206</v>
      </c>
      <c r="AT151" s="217" t="s">
        <v>181</v>
      </c>
      <c r="AU151" s="217" t="s">
        <v>82</v>
      </c>
      <c r="AY151" s="19" t="s">
        <v>178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206</v>
      </c>
      <c r="BM151" s="217" t="s">
        <v>265</v>
      </c>
    </row>
    <row r="152" s="2" customFormat="1">
      <c r="A152" s="40"/>
      <c r="B152" s="41"/>
      <c r="C152" s="42"/>
      <c r="D152" s="219" t="s">
        <v>187</v>
      </c>
      <c r="E152" s="42"/>
      <c r="F152" s="220" t="s">
        <v>297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187</v>
      </c>
      <c r="AU152" s="19" t="s">
        <v>82</v>
      </c>
    </row>
    <row r="153" s="12" customFormat="1" ht="22.8" customHeight="1">
      <c r="A153" s="12"/>
      <c r="B153" s="190"/>
      <c r="C153" s="191"/>
      <c r="D153" s="192" t="s">
        <v>71</v>
      </c>
      <c r="E153" s="204" t="s">
        <v>298</v>
      </c>
      <c r="F153" s="204" t="s">
        <v>299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SUM(P154:P221)</f>
        <v>0</v>
      </c>
      <c r="Q153" s="198"/>
      <c r="R153" s="199">
        <f>SUM(R154:R221)</f>
        <v>0.14984573340700003</v>
      </c>
      <c r="S153" s="198"/>
      <c r="T153" s="200">
        <f>SUM(T154:T221)</f>
        <v>0.88055649999999996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82</v>
      </c>
      <c r="AT153" s="202" t="s">
        <v>71</v>
      </c>
      <c r="AU153" s="202" t="s">
        <v>80</v>
      </c>
      <c r="AY153" s="201" t="s">
        <v>178</v>
      </c>
      <c r="BK153" s="203">
        <f>SUM(BK154:BK221)</f>
        <v>0</v>
      </c>
    </row>
    <row r="154" s="2" customFormat="1" ht="33" customHeight="1">
      <c r="A154" s="40"/>
      <c r="B154" s="41"/>
      <c r="C154" s="206" t="s">
        <v>269</v>
      </c>
      <c r="D154" s="206" t="s">
        <v>181</v>
      </c>
      <c r="E154" s="207" t="s">
        <v>609</v>
      </c>
      <c r="F154" s="208" t="s">
        <v>610</v>
      </c>
      <c r="G154" s="209" t="s">
        <v>333</v>
      </c>
      <c r="H154" s="210">
        <v>2</v>
      </c>
      <c r="I154" s="211"/>
      <c r="J154" s="212">
        <f>ROUND(I154*H154,2)</f>
        <v>0</v>
      </c>
      <c r="K154" s="208" t="s">
        <v>185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0.0022775999999999999</v>
      </c>
      <c r="R154" s="215">
        <f>Q154*H154</f>
        <v>0.0045551999999999997</v>
      </c>
      <c r="S154" s="215">
        <v>0.0055999999999999999</v>
      </c>
      <c r="T154" s="216">
        <f>S154*H154</f>
        <v>0.0112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206</v>
      </c>
      <c r="AT154" s="217" t="s">
        <v>181</v>
      </c>
      <c r="AU154" s="217" t="s">
        <v>82</v>
      </c>
      <c r="AY154" s="19" t="s">
        <v>178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206</v>
      </c>
      <c r="BM154" s="217" t="s">
        <v>272</v>
      </c>
    </row>
    <row r="155" s="2" customFormat="1">
      <c r="A155" s="40"/>
      <c r="B155" s="41"/>
      <c r="C155" s="42"/>
      <c r="D155" s="219" t="s">
        <v>187</v>
      </c>
      <c r="E155" s="42"/>
      <c r="F155" s="220" t="s">
        <v>611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187</v>
      </c>
      <c r="AU155" s="19" t="s">
        <v>82</v>
      </c>
    </row>
    <row r="156" s="13" customFormat="1">
      <c r="A156" s="13"/>
      <c r="B156" s="224"/>
      <c r="C156" s="225"/>
      <c r="D156" s="226" t="s">
        <v>189</v>
      </c>
      <c r="E156" s="227" t="s">
        <v>19</v>
      </c>
      <c r="F156" s="228" t="s">
        <v>677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189</v>
      </c>
      <c r="AU156" s="234" t="s">
        <v>82</v>
      </c>
      <c r="AV156" s="13" t="s">
        <v>80</v>
      </c>
      <c r="AW156" s="13" t="s">
        <v>33</v>
      </c>
      <c r="AX156" s="13" t="s">
        <v>72</v>
      </c>
      <c r="AY156" s="234" t="s">
        <v>178</v>
      </c>
    </row>
    <row r="157" s="14" customFormat="1">
      <c r="A157" s="14"/>
      <c r="B157" s="235"/>
      <c r="C157" s="236"/>
      <c r="D157" s="226" t="s">
        <v>189</v>
      </c>
      <c r="E157" s="237" t="s">
        <v>19</v>
      </c>
      <c r="F157" s="238" t="s">
        <v>82</v>
      </c>
      <c r="G157" s="236"/>
      <c r="H157" s="239">
        <v>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189</v>
      </c>
      <c r="AU157" s="245" t="s">
        <v>82</v>
      </c>
      <c r="AV157" s="14" t="s">
        <v>82</v>
      </c>
      <c r="AW157" s="14" t="s">
        <v>33</v>
      </c>
      <c r="AX157" s="14" t="s">
        <v>72</v>
      </c>
      <c r="AY157" s="245" t="s">
        <v>178</v>
      </c>
    </row>
    <row r="158" s="15" customFormat="1">
      <c r="A158" s="15"/>
      <c r="B158" s="246"/>
      <c r="C158" s="247"/>
      <c r="D158" s="226" t="s">
        <v>189</v>
      </c>
      <c r="E158" s="248" t="s">
        <v>19</v>
      </c>
      <c r="F158" s="249" t="s">
        <v>193</v>
      </c>
      <c r="G158" s="247"/>
      <c r="H158" s="250">
        <v>2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189</v>
      </c>
      <c r="AU158" s="256" t="s">
        <v>82</v>
      </c>
      <c r="AV158" s="15" t="s">
        <v>186</v>
      </c>
      <c r="AW158" s="15" t="s">
        <v>33</v>
      </c>
      <c r="AX158" s="15" t="s">
        <v>80</v>
      </c>
      <c r="AY158" s="256" t="s">
        <v>178</v>
      </c>
    </row>
    <row r="159" s="2" customFormat="1" ht="16.5" customHeight="1">
      <c r="A159" s="40"/>
      <c r="B159" s="41"/>
      <c r="C159" s="206" t="s">
        <v>242</v>
      </c>
      <c r="D159" s="206" t="s">
        <v>181</v>
      </c>
      <c r="E159" s="207" t="s">
        <v>678</v>
      </c>
      <c r="F159" s="208" t="s">
        <v>679</v>
      </c>
      <c r="G159" s="209" t="s">
        <v>184</v>
      </c>
      <c r="H159" s="210">
        <v>1.8</v>
      </c>
      <c r="I159" s="211"/>
      <c r="J159" s="212">
        <f>ROUND(I159*H159,2)</f>
        <v>0</v>
      </c>
      <c r="K159" s="208" t="s">
        <v>185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0.0012800000000000001</v>
      </c>
      <c r="R159" s="215">
        <f>Q159*H159</f>
        <v>0.0023040000000000001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206</v>
      </c>
      <c r="AT159" s="217" t="s">
        <v>181</v>
      </c>
      <c r="AU159" s="217" t="s">
        <v>82</v>
      </c>
      <c r="AY159" s="19" t="s">
        <v>178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206</v>
      </c>
      <c r="BM159" s="217" t="s">
        <v>351</v>
      </c>
    </row>
    <row r="160" s="2" customFormat="1">
      <c r="A160" s="40"/>
      <c r="B160" s="41"/>
      <c r="C160" s="42"/>
      <c r="D160" s="219" t="s">
        <v>187</v>
      </c>
      <c r="E160" s="42"/>
      <c r="F160" s="220" t="s">
        <v>680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187</v>
      </c>
      <c r="AU160" s="19" t="s">
        <v>82</v>
      </c>
    </row>
    <row r="161" s="13" customFormat="1">
      <c r="A161" s="13"/>
      <c r="B161" s="224"/>
      <c r="C161" s="225"/>
      <c r="D161" s="226" t="s">
        <v>189</v>
      </c>
      <c r="E161" s="227" t="s">
        <v>19</v>
      </c>
      <c r="F161" s="228" t="s">
        <v>681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189</v>
      </c>
      <c r="AU161" s="234" t="s">
        <v>82</v>
      </c>
      <c r="AV161" s="13" t="s">
        <v>80</v>
      </c>
      <c r="AW161" s="13" t="s">
        <v>33</v>
      </c>
      <c r="AX161" s="13" t="s">
        <v>72</v>
      </c>
      <c r="AY161" s="234" t="s">
        <v>178</v>
      </c>
    </row>
    <row r="162" s="14" customFormat="1">
      <c r="A162" s="14"/>
      <c r="B162" s="235"/>
      <c r="C162" s="236"/>
      <c r="D162" s="226" t="s">
        <v>189</v>
      </c>
      <c r="E162" s="237" t="s">
        <v>19</v>
      </c>
      <c r="F162" s="238" t="s">
        <v>682</v>
      </c>
      <c r="G162" s="236"/>
      <c r="H162" s="239">
        <v>1.8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189</v>
      </c>
      <c r="AU162" s="245" t="s">
        <v>82</v>
      </c>
      <c r="AV162" s="14" t="s">
        <v>82</v>
      </c>
      <c r="AW162" s="14" t="s">
        <v>33</v>
      </c>
      <c r="AX162" s="14" t="s">
        <v>72</v>
      </c>
      <c r="AY162" s="245" t="s">
        <v>178</v>
      </c>
    </row>
    <row r="163" s="15" customFormat="1">
      <c r="A163" s="15"/>
      <c r="B163" s="246"/>
      <c r="C163" s="247"/>
      <c r="D163" s="226" t="s">
        <v>189</v>
      </c>
      <c r="E163" s="248" t="s">
        <v>19</v>
      </c>
      <c r="F163" s="249" t="s">
        <v>193</v>
      </c>
      <c r="G163" s="247"/>
      <c r="H163" s="250">
        <v>1.8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189</v>
      </c>
      <c r="AU163" s="256" t="s">
        <v>82</v>
      </c>
      <c r="AV163" s="15" t="s">
        <v>186</v>
      </c>
      <c r="AW163" s="15" t="s">
        <v>33</v>
      </c>
      <c r="AX163" s="15" t="s">
        <v>80</v>
      </c>
      <c r="AY163" s="256" t="s">
        <v>178</v>
      </c>
    </row>
    <row r="164" s="2" customFormat="1" ht="16.5" customHeight="1">
      <c r="A164" s="40"/>
      <c r="B164" s="41"/>
      <c r="C164" s="257" t="s">
        <v>283</v>
      </c>
      <c r="D164" s="257" t="s">
        <v>360</v>
      </c>
      <c r="E164" s="258" t="s">
        <v>683</v>
      </c>
      <c r="F164" s="259" t="s">
        <v>684</v>
      </c>
      <c r="G164" s="260" t="s">
        <v>184</v>
      </c>
      <c r="H164" s="261">
        <v>7.5599999999999996</v>
      </c>
      <c r="I164" s="262"/>
      <c r="J164" s="263">
        <f>ROUND(I164*H164,2)</f>
        <v>0</v>
      </c>
      <c r="K164" s="259" t="s">
        <v>185</v>
      </c>
      <c r="L164" s="264"/>
      <c r="M164" s="265" t="s">
        <v>19</v>
      </c>
      <c r="N164" s="266" t="s">
        <v>43</v>
      </c>
      <c r="O164" s="86"/>
      <c r="P164" s="215">
        <f>O164*H164</f>
        <v>0</v>
      </c>
      <c r="Q164" s="215">
        <v>0.0089999999999999993</v>
      </c>
      <c r="R164" s="215">
        <f>Q164*H164</f>
        <v>0.068039999999999989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302</v>
      </c>
      <c r="AT164" s="217" t="s">
        <v>360</v>
      </c>
      <c r="AU164" s="217" t="s">
        <v>82</v>
      </c>
      <c r="AY164" s="19" t="s">
        <v>178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206</v>
      </c>
      <c r="BM164" s="217" t="s">
        <v>292</v>
      </c>
    </row>
    <row r="165" s="13" customFormat="1">
      <c r="A165" s="13"/>
      <c r="B165" s="224"/>
      <c r="C165" s="225"/>
      <c r="D165" s="226" t="s">
        <v>189</v>
      </c>
      <c r="E165" s="227" t="s">
        <v>19</v>
      </c>
      <c r="F165" s="228" t="s">
        <v>681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189</v>
      </c>
      <c r="AU165" s="234" t="s">
        <v>82</v>
      </c>
      <c r="AV165" s="13" t="s">
        <v>80</v>
      </c>
      <c r="AW165" s="13" t="s">
        <v>33</v>
      </c>
      <c r="AX165" s="13" t="s">
        <v>72</v>
      </c>
      <c r="AY165" s="234" t="s">
        <v>178</v>
      </c>
    </row>
    <row r="166" s="14" customFormat="1">
      <c r="A166" s="14"/>
      <c r="B166" s="235"/>
      <c r="C166" s="236"/>
      <c r="D166" s="226" t="s">
        <v>189</v>
      </c>
      <c r="E166" s="237" t="s">
        <v>19</v>
      </c>
      <c r="F166" s="238" t="s">
        <v>682</v>
      </c>
      <c r="G166" s="236"/>
      <c r="H166" s="239">
        <v>1.8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189</v>
      </c>
      <c r="AU166" s="245" t="s">
        <v>82</v>
      </c>
      <c r="AV166" s="14" t="s">
        <v>82</v>
      </c>
      <c r="AW166" s="14" t="s">
        <v>33</v>
      </c>
      <c r="AX166" s="14" t="s">
        <v>72</v>
      </c>
      <c r="AY166" s="245" t="s">
        <v>178</v>
      </c>
    </row>
    <row r="167" s="15" customFormat="1">
      <c r="A167" s="15"/>
      <c r="B167" s="246"/>
      <c r="C167" s="247"/>
      <c r="D167" s="226" t="s">
        <v>189</v>
      </c>
      <c r="E167" s="248" t="s">
        <v>19</v>
      </c>
      <c r="F167" s="249" t="s">
        <v>193</v>
      </c>
      <c r="G167" s="247"/>
      <c r="H167" s="250">
        <v>1.8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189</v>
      </c>
      <c r="AU167" s="256" t="s">
        <v>82</v>
      </c>
      <c r="AV167" s="15" t="s">
        <v>186</v>
      </c>
      <c r="AW167" s="15" t="s">
        <v>33</v>
      </c>
      <c r="AX167" s="15" t="s">
        <v>72</v>
      </c>
      <c r="AY167" s="256" t="s">
        <v>178</v>
      </c>
    </row>
    <row r="168" s="14" customFormat="1">
      <c r="A168" s="14"/>
      <c r="B168" s="235"/>
      <c r="C168" s="236"/>
      <c r="D168" s="226" t="s">
        <v>189</v>
      </c>
      <c r="E168" s="237" t="s">
        <v>19</v>
      </c>
      <c r="F168" s="238" t="s">
        <v>685</v>
      </c>
      <c r="G168" s="236"/>
      <c r="H168" s="239">
        <v>7.5599999999999996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189</v>
      </c>
      <c r="AU168" s="245" t="s">
        <v>82</v>
      </c>
      <c r="AV168" s="14" t="s">
        <v>82</v>
      </c>
      <c r="AW168" s="14" t="s">
        <v>33</v>
      </c>
      <c r="AX168" s="14" t="s">
        <v>72</v>
      </c>
      <c r="AY168" s="245" t="s">
        <v>178</v>
      </c>
    </row>
    <row r="169" s="15" customFormat="1">
      <c r="A169" s="15"/>
      <c r="B169" s="246"/>
      <c r="C169" s="247"/>
      <c r="D169" s="226" t="s">
        <v>189</v>
      </c>
      <c r="E169" s="248" t="s">
        <v>19</v>
      </c>
      <c r="F169" s="249" t="s">
        <v>193</v>
      </c>
      <c r="G169" s="247"/>
      <c r="H169" s="250">
        <v>7.5599999999999996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189</v>
      </c>
      <c r="AU169" s="256" t="s">
        <v>82</v>
      </c>
      <c r="AV169" s="15" t="s">
        <v>186</v>
      </c>
      <c r="AW169" s="15" t="s">
        <v>33</v>
      </c>
      <c r="AX169" s="15" t="s">
        <v>80</v>
      </c>
      <c r="AY169" s="256" t="s">
        <v>178</v>
      </c>
    </row>
    <row r="170" s="2" customFormat="1" ht="16.5" customHeight="1">
      <c r="A170" s="40"/>
      <c r="B170" s="41"/>
      <c r="C170" s="206" t="s">
        <v>206</v>
      </c>
      <c r="D170" s="206" t="s">
        <v>181</v>
      </c>
      <c r="E170" s="207" t="s">
        <v>686</v>
      </c>
      <c r="F170" s="208" t="s">
        <v>687</v>
      </c>
      <c r="G170" s="209" t="s">
        <v>184</v>
      </c>
      <c r="H170" s="210">
        <v>1.8</v>
      </c>
      <c r="I170" s="211"/>
      <c r="J170" s="212">
        <f>ROUND(I170*H170,2)</f>
        <v>0</v>
      </c>
      <c r="K170" s="208" t="s">
        <v>185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206</v>
      </c>
      <c r="AT170" s="217" t="s">
        <v>181</v>
      </c>
      <c r="AU170" s="217" t="s">
        <v>82</v>
      </c>
      <c r="AY170" s="19" t="s">
        <v>178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206</v>
      </c>
      <c r="BM170" s="217" t="s">
        <v>688</v>
      </c>
    </row>
    <row r="171" s="2" customFormat="1">
      <c r="A171" s="40"/>
      <c r="B171" s="41"/>
      <c r="C171" s="42"/>
      <c r="D171" s="219" t="s">
        <v>187</v>
      </c>
      <c r="E171" s="42"/>
      <c r="F171" s="220" t="s">
        <v>689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187</v>
      </c>
      <c r="AU171" s="19" t="s">
        <v>82</v>
      </c>
    </row>
    <row r="172" s="13" customFormat="1">
      <c r="A172" s="13"/>
      <c r="B172" s="224"/>
      <c r="C172" s="225"/>
      <c r="D172" s="226" t="s">
        <v>189</v>
      </c>
      <c r="E172" s="227" t="s">
        <v>19</v>
      </c>
      <c r="F172" s="228" t="s">
        <v>681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189</v>
      </c>
      <c r="AU172" s="234" t="s">
        <v>82</v>
      </c>
      <c r="AV172" s="13" t="s">
        <v>80</v>
      </c>
      <c r="AW172" s="13" t="s">
        <v>33</v>
      </c>
      <c r="AX172" s="13" t="s">
        <v>72</v>
      </c>
      <c r="AY172" s="234" t="s">
        <v>178</v>
      </c>
    </row>
    <row r="173" s="14" customFormat="1">
      <c r="A173" s="14"/>
      <c r="B173" s="235"/>
      <c r="C173" s="236"/>
      <c r="D173" s="226" t="s">
        <v>189</v>
      </c>
      <c r="E173" s="237" t="s">
        <v>19</v>
      </c>
      <c r="F173" s="238" t="s">
        <v>682</v>
      </c>
      <c r="G173" s="236"/>
      <c r="H173" s="239">
        <v>1.8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189</v>
      </c>
      <c r="AU173" s="245" t="s">
        <v>82</v>
      </c>
      <c r="AV173" s="14" t="s">
        <v>82</v>
      </c>
      <c r="AW173" s="14" t="s">
        <v>33</v>
      </c>
      <c r="AX173" s="14" t="s">
        <v>72</v>
      </c>
      <c r="AY173" s="245" t="s">
        <v>178</v>
      </c>
    </row>
    <row r="174" s="15" customFormat="1">
      <c r="A174" s="15"/>
      <c r="B174" s="246"/>
      <c r="C174" s="247"/>
      <c r="D174" s="226" t="s">
        <v>189</v>
      </c>
      <c r="E174" s="248" t="s">
        <v>19</v>
      </c>
      <c r="F174" s="249" t="s">
        <v>193</v>
      </c>
      <c r="G174" s="247"/>
      <c r="H174" s="250">
        <v>1.8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189</v>
      </c>
      <c r="AU174" s="256" t="s">
        <v>82</v>
      </c>
      <c r="AV174" s="15" t="s">
        <v>186</v>
      </c>
      <c r="AW174" s="15" t="s">
        <v>33</v>
      </c>
      <c r="AX174" s="15" t="s">
        <v>80</v>
      </c>
      <c r="AY174" s="256" t="s">
        <v>178</v>
      </c>
    </row>
    <row r="175" s="2" customFormat="1" ht="16.5" customHeight="1">
      <c r="A175" s="40"/>
      <c r="B175" s="41"/>
      <c r="C175" s="206" t="s">
        <v>293</v>
      </c>
      <c r="D175" s="206" t="s">
        <v>181</v>
      </c>
      <c r="E175" s="207" t="s">
        <v>690</v>
      </c>
      <c r="F175" s="208" t="s">
        <v>691</v>
      </c>
      <c r="G175" s="209" t="s">
        <v>184</v>
      </c>
      <c r="H175" s="210">
        <v>1.8</v>
      </c>
      <c r="I175" s="211"/>
      <c r="J175" s="212">
        <f>ROUND(I175*H175,2)</f>
        <v>0</v>
      </c>
      <c r="K175" s="208" t="s">
        <v>185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0.0014</v>
      </c>
      <c r="R175" s="215">
        <f>Q175*H175</f>
        <v>0.0025200000000000001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206</v>
      </c>
      <c r="AT175" s="217" t="s">
        <v>181</v>
      </c>
      <c r="AU175" s="217" t="s">
        <v>82</v>
      </c>
      <c r="AY175" s="19" t="s">
        <v>178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206</v>
      </c>
      <c r="BM175" s="217" t="s">
        <v>692</v>
      </c>
    </row>
    <row r="176" s="2" customFormat="1">
      <c r="A176" s="40"/>
      <c r="B176" s="41"/>
      <c r="C176" s="42"/>
      <c r="D176" s="219" t="s">
        <v>187</v>
      </c>
      <c r="E176" s="42"/>
      <c r="F176" s="220" t="s">
        <v>693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187</v>
      </c>
      <c r="AU176" s="19" t="s">
        <v>82</v>
      </c>
    </row>
    <row r="177" s="13" customFormat="1">
      <c r="A177" s="13"/>
      <c r="B177" s="224"/>
      <c r="C177" s="225"/>
      <c r="D177" s="226" t="s">
        <v>189</v>
      </c>
      <c r="E177" s="227" t="s">
        <v>19</v>
      </c>
      <c r="F177" s="228" t="s">
        <v>681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189</v>
      </c>
      <c r="AU177" s="234" t="s">
        <v>82</v>
      </c>
      <c r="AV177" s="13" t="s">
        <v>80</v>
      </c>
      <c r="AW177" s="13" t="s">
        <v>33</v>
      </c>
      <c r="AX177" s="13" t="s">
        <v>72</v>
      </c>
      <c r="AY177" s="234" t="s">
        <v>178</v>
      </c>
    </row>
    <row r="178" s="14" customFormat="1">
      <c r="A178" s="14"/>
      <c r="B178" s="235"/>
      <c r="C178" s="236"/>
      <c r="D178" s="226" t="s">
        <v>189</v>
      </c>
      <c r="E178" s="237" t="s">
        <v>19</v>
      </c>
      <c r="F178" s="238" t="s">
        <v>682</v>
      </c>
      <c r="G178" s="236"/>
      <c r="H178" s="239">
        <v>1.8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189</v>
      </c>
      <c r="AU178" s="245" t="s">
        <v>82</v>
      </c>
      <c r="AV178" s="14" t="s">
        <v>82</v>
      </c>
      <c r="AW178" s="14" t="s">
        <v>33</v>
      </c>
      <c r="AX178" s="14" t="s">
        <v>72</v>
      </c>
      <c r="AY178" s="245" t="s">
        <v>178</v>
      </c>
    </row>
    <row r="179" s="15" customFormat="1">
      <c r="A179" s="15"/>
      <c r="B179" s="246"/>
      <c r="C179" s="247"/>
      <c r="D179" s="226" t="s">
        <v>189</v>
      </c>
      <c r="E179" s="248" t="s">
        <v>19</v>
      </c>
      <c r="F179" s="249" t="s">
        <v>193</v>
      </c>
      <c r="G179" s="247"/>
      <c r="H179" s="250">
        <v>1.8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189</v>
      </c>
      <c r="AU179" s="256" t="s">
        <v>82</v>
      </c>
      <c r="AV179" s="15" t="s">
        <v>186</v>
      </c>
      <c r="AW179" s="15" t="s">
        <v>33</v>
      </c>
      <c r="AX179" s="15" t="s">
        <v>80</v>
      </c>
      <c r="AY179" s="256" t="s">
        <v>178</v>
      </c>
    </row>
    <row r="180" s="2" customFormat="1" ht="16.5" customHeight="1">
      <c r="A180" s="40"/>
      <c r="B180" s="41"/>
      <c r="C180" s="206" t="s">
        <v>255</v>
      </c>
      <c r="D180" s="206" t="s">
        <v>181</v>
      </c>
      <c r="E180" s="207" t="s">
        <v>323</v>
      </c>
      <c r="F180" s="208" t="s">
        <v>324</v>
      </c>
      <c r="G180" s="209" t="s">
        <v>184</v>
      </c>
      <c r="H180" s="210">
        <v>15.494</v>
      </c>
      <c r="I180" s="211"/>
      <c r="J180" s="212">
        <f>ROUND(I180*H180,2)</f>
        <v>0</v>
      </c>
      <c r="K180" s="208" t="s">
        <v>185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0.050299999999999997</v>
      </c>
      <c r="T180" s="216">
        <f>S180*H180</f>
        <v>0.77934819999999994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206</v>
      </c>
      <c r="AT180" s="217" t="s">
        <v>181</v>
      </c>
      <c r="AU180" s="217" t="s">
        <v>82</v>
      </c>
      <c r="AY180" s="19" t="s">
        <v>178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206</v>
      </c>
      <c r="BM180" s="217" t="s">
        <v>296</v>
      </c>
    </row>
    <row r="181" s="2" customFormat="1">
      <c r="A181" s="40"/>
      <c r="B181" s="41"/>
      <c r="C181" s="42"/>
      <c r="D181" s="219" t="s">
        <v>187</v>
      </c>
      <c r="E181" s="42"/>
      <c r="F181" s="220" t="s">
        <v>326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187</v>
      </c>
      <c r="AU181" s="19" t="s">
        <v>82</v>
      </c>
    </row>
    <row r="182" s="13" customFormat="1">
      <c r="A182" s="13"/>
      <c r="B182" s="224"/>
      <c r="C182" s="225"/>
      <c r="D182" s="226" t="s">
        <v>189</v>
      </c>
      <c r="E182" s="227" t="s">
        <v>19</v>
      </c>
      <c r="F182" s="228" t="s">
        <v>694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189</v>
      </c>
      <c r="AU182" s="234" t="s">
        <v>82</v>
      </c>
      <c r="AV182" s="13" t="s">
        <v>80</v>
      </c>
      <c r="AW182" s="13" t="s">
        <v>33</v>
      </c>
      <c r="AX182" s="13" t="s">
        <v>72</v>
      </c>
      <c r="AY182" s="234" t="s">
        <v>178</v>
      </c>
    </row>
    <row r="183" s="14" customFormat="1">
      <c r="A183" s="14"/>
      <c r="B183" s="235"/>
      <c r="C183" s="236"/>
      <c r="D183" s="226" t="s">
        <v>189</v>
      </c>
      <c r="E183" s="237" t="s">
        <v>19</v>
      </c>
      <c r="F183" s="238" t="s">
        <v>186</v>
      </c>
      <c r="G183" s="236"/>
      <c r="H183" s="239">
        <v>4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189</v>
      </c>
      <c r="AU183" s="245" t="s">
        <v>82</v>
      </c>
      <c r="AV183" s="14" t="s">
        <v>82</v>
      </c>
      <c r="AW183" s="14" t="s">
        <v>33</v>
      </c>
      <c r="AX183" s="14" t="s">
        <v>72</v>
      </c>
      <c r="AY183" s="245" t="s">
        <v>178</v>
      </c>
    </row>
    <row r="184" s="13" customFormat="1">
      <c r="A184" s="13"/>
      <c r="B184" s="224"/>
      <c r="C184" s="225"/>
      <c r="D184" s="226" t="s">
        <v>189</v>
      </c>
      <c r="E184" s="227" t="s">
        <v>19</v>
      </c>
      <c r="F184" s="228" t="s">
        <v>328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189</v>
      </c>
      <c r="AU184" s="234" t="s">
        <v>82</v>
      </c>
      <c r="AV184" s="13" t="s">
        <v>80</v>
      </c>
      <c r="AW184" s="13" t="s">
        <v>33</v>
      </c>
      <c r="AX184" s="13" t="s">
        <v>72</v>
      </c>
      <c r="AY184" s="234" t="s">
        <v>178</v>
      </c>
    </row>
    <row r="185" s="14" customFormat="1">
      <c r="A185" s="14"/>
      <c r="B185" s="235"/>
      <c r="C185" s="236"/>
      <c r="D185" s="226" t="s">
        <v>189</v>
      </c>
      <c r="E185" s="237" t="s">
        <v>19</v>
      </c>
      <c r="F185" s="238" t="s">
        <v>695</v>
      </c>
      <c r="G185" s="236"/>
      <c r="H185" s="239">
        <v>11.494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189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178</v>
      </c>
    </row>
    <row r="186" s="15" customFormat="1">
      <c r="A186" s="15"/>
      <c r="B186" s="246"/>
      <c r="C186" s="247"/>
      <c r="D186" s="226" t="s">
        <v>189</v>
      </c>
      <c r="E186" s="248" t="s">
        <v>19</v>
      </c>
      <c r="F186" s="249" t="s">
        <v>193</v>
      </c>
      <c r="G186" s="247"/>
      <c r="H186" s="250">
        <v>15.494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189</v>
      </c>
      <c r="AU186" s="256" t="s">
        <v>82</v>
      </c>
      <c r="AV186" s="15" t="s">
        <v>186</v>
      </c>
      <c r="AW186" s="15" t="s">
        <v>33</v>
      </c>
      <c r="AX186" s="15" t="s">
        <v>80</v>
      </c>
      <c r="AY186" s="256" t="s">
        <v>178</v>
      </c>
    </row>
    <row r="187" s="2" customFormat="1" ht="24.15" customHeight="1">
      <c r="A187" s="40"/>
      <c r="B187" s="41"/>
      <c r="C187" s="206" t="s">
        <v>306</v>
      </c>
      <c r="D187" s="206" t="s">
        <v>181</v>
      </c>
      <c r="E187" s="207" t="s">
        <v>696</v>
      </c>
      <c r="F187" s="208" t="s">
        <v>697</v>
      </c>
      <c r="G187" s="209" t="s">
        <v>184</v>
      </c>
      <c r="H187" s="210">
        <v>7.0300000000000002</v>
      </c>
      <c r="I187" s="211"/>
      <c r="J187" s="212">
        <f>ROUND(I187*H187,2)</f>
        <v>0</v>
      </c>
      <c r="K187" s="208" t="s">
        <v>185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0.00010000000000000001</v>
      </c>
      <c r="R187" s="215">
        <f>Q187*H187</f>
        <v>0.00070300000000000007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206</v>
      </c>
      <c r="AT187" s="217" t="s">
        <v>181</v>
      </c>
      <c r="AU187" s="217" t="s">
        <v>82</v>
      </c>
      <c r="AY187" s="19" t="s">
        <v>178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206</v>
      </c>
      <c r="BM187" s="217" t="s">
        <v>302</v>
      </c>
    </row>
    <row r="188" s="2" customFormat="1">
      <c r="A188" s="40"/>
      <c r="B188" s="41"/>
      <c r="C188" s="42"/>
      <c r="D188" s="219" t="s">
        <v>187</v>
      </c>
      <c r="E188" s="42"/>
      <c r="F188" s="220" t="s">
        <v>698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187</v>
      </c>
      <c r="AU188" s="19" t="s">
        <v>82</v>
      </c>
    </row>
    <row r="189" s="13" customFormat="1">
      <c r="A189" s="13"/>
      <c r="B189" s="224"/>
      <c r="C189" s="225"/>
      <c r="D189" s="226" t="s">
        <v>189</v>
      </c>
      <c r="E189" s="227" t="s">
        <v>19</v>
      </c>
      <c r="F189" s="228" t="s">
        <v>699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189</v>
      </c>
      <c r="AU189" s="234" t="s">
        <v>82</v>
      </c>
      <c r="AV189" s="13" t="s">
        <v>80</v>
      </c>
      <c r="AW189" s="13" t="s">
        <v>33</v>
      </c>
      <c r="AX189" s="13" t="s">
        <v>72</v>
      </c>
      <c r="AY189" s="234" t="s">
        <v>178</v>
      </c>
    </row>
    <row r="190" s="14" customFormat="1">
      <c r="A190" s="14"/>
      <c r="B190" s="235"/>
      <c r="C190" s="236"/>
      <c r="D190" s="226" t="s">
        <v>189</v>
      </c>
      <c r="E190" s="237" t="s">
        <v>19</v>
      </c>
      <c r="F190" s="238" t="s">
        <v>700</v>
      </c>
      <c r="G190" s="236"/>
      <c r="H190" s="239">
        <v>5.2300000000000004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189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178</v>
      </c>
    </row>
    <row r="191" s="13" customFormat="1">
      <c r="A191" s="13"/>
      <c r="B191" s="224"/>
      <c r="C191" s="225"/>
      <c r="D191" s="226" t="s">
        <v>189</v>
      </c>
      <c r="E191" s="227" t="s">
        <v>19</v>
      </c>
      <c r="F191" s="228" t="s">
        <v>681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189</v>
      </c>
      <c r="AU191" s="234" t="s">
        <v>82</v>
      </c>
      <c r="AV191" s="13" t="s">
        <v>80</v>
      </c>
      <c r="AW191" s="13" t="s">
        <v>33</v>
      </c>
      <c r="AX191" s="13" t="s">
        <v>72</v>
      </c>
      <c r="AY191" s="234" t="s">
        <v>178</v>
      </c>
    </row>
    <row r="192" s="14" customFormat="1">
      <c r="A192" s="14"/>
      <c r="B192" s="235"/>
      <c r="C192" s="236"/>
      <c r="D192" s="226" t="s">
        <v>189</v>
      </c>
      <c r="E192" s="237" t="s">
        <v>19</v>
      </c>
      <c r="F192" s="238" t="s">
        <v>682</v>
      </c>
      <c r="G192" s="236"/>
      <c r="H192" s="239">
        <v>1.8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189</v>
      </c>
      <c r="AU192" s="245" t="s">
        <v>82</v>
      </c>
      <c r="AV192" s="14" t="s">
        <v>82</v>
      </c>
      <c r="AW192" s="14" t="s">
        <v>33</v>
      </c>
      <c r="AX192" s="14" t="s">
        <v>72</v>
      </c>
      <c r="AY192" s="245" t="s">
        <v>178</v>
      </c>
    </row>
    <row r="193" s="15" customFormat="1">
      <c r="A193" s="15"/>
      <c r="B193" s="246"/>
      <c r="C193" s="247"/>
      <c r="D193" s="226" t="s">
        <v>189</v>
      </c>
      <c r="E193" s="248" t="s">
        <v>19</v>
      </c>
      <c r="F193" s="249" t="s">
        <v>193</v>
      </c>
      <c r="G193" s="247"/>
      <c r="H193" s="250">
        <v>7.0300000000000002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189</v>
      </c>
      <c r="AU193" s="256" t="s">
        <v>82</v>
      </c>
      <c r="AV193" s="15" t="s">
        <v>186</v>
      </c>
      <c r="AW193" s="15" t="s">
        <v>33</v>
      </c>
      <c r="AX193" s="15" t="s">
        <v>80</v>
      </c>
      <c r="AY193" s="256" t="s">
        <v>178</v>
      </c>
    </row>
    <row r="194" s="2" customFormat="1" ht="24.15" customHeight="1">
      <c r="A194" s="40"/>
      <c r="B194" s="41"/>
      <c r="C194" s="206" t="s">
        <v>260</v>
      </c>
      <c r="D194" s="206" t="s">
        <v>181</v>
      </c>
      <c r="E194" s="207" t="s">
        <v>701</v>
      </c>
      <c r="F194" s="208" t="s">
        <v>702</v>
      </c>
      <c r="G194" s="209" t="s">
        <v>184</v>
      </c>
      <c r="H194" s="210">
        <v>5.2300000000000004</v>
      </c>
      <c r="I194" s="211"/>
      <c r="J194" s="212">
        <f>ROUND(I194*H194,2)</f>
        <v>0</v>
      </c>
      <c r="K194" s="208" t="s">
        <v>185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0.012204690900000001</v>
      </c>
      <c r="R194" s="215">
        <f>Q194*H194</f>
        <v>0.063830533407000012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206</v>
      </c>
      <c r="AT194" s="217" t="s">
        <v>181</v>
      </c>
      <c r="AU194" s="217" t="s">
        <v>82</v>
      </c>
      <c r="AY194" s="19" t="s">
        <v>178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206</v>
      </c>
      <c r="BM194" s="217" t="s">
        <v>309</v>
      </c>
    </row>
    <row r="195" s="2" customFormat="1">
      <c r="A195" s="40"/>
      <c r="B195" s="41"/>
      <c r="C195" s="42"/>
      <c r="D195" s="219" t="s">
        <v>187</v>
      </c>
      <c r="E195" s="42"/>
      <c r="F195" s="220" t="s">
        <v>703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187</v>
      </c>
      <c r="AU195" s="19" t="s">
        <v>82</v>
      </c>
    </row>
    <row r="196" s="13" customFormat="1">
      <c r="A196" s="13"/>
      <c r="B196" s="224"/>
      <c r="C196" s="225"/>
      <c r="D196" s="226" t="s">
        <v>189</v>
      </c>
      <c r="E196" s="227" t="s">
        <v>19</v>
      </c>
      <c r="F196" s="228" t="s">
        <v>699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189</v>
      </c>
      <c r="AU196" s="234" t="s">
        <v>82</v>
      </c>
      <c r="AV196" s="13" t="s">
        <v>80</v>
      </c>
      <c r="AW196" s="13" t="s">
        <v>33</v>
      </c>
      <c r="AX196" s="13" t="s">
        <v>72</v>
      </c>
      <c r="AY196" s="234" t="s">
        <v>178</v>
      </c>
    </row>
    <row r="197" s="14" customFormat="1">
      <c r="A197" s="14"/>
      <c r="B197" s="235"/>
      <c r="C197" s="236"/>
      <c r="D197" s="226" t="s">
        <v>189</v>
      </c>
      <c r="E197" s="237" t="s">
        <v>19</v>
      </c>
      <c r="F197" s="238" t="s">
        <v>700</v>
      </c>
      <c r="G197" s="236"/>
      <c r="H197" s="239">
        <v>5.2300000000000004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189</v>
      </c>
      <c r="AU197" s="245" t="s">
        <v>82</v>
      </c>
      <c r="AV197" s="14" t="s">
        <v>82</v>
      </c>
      <c r="AW197" s="14" t="s">
        <v>33</v>
      </c>
      <c r="AX197" s="14" t="s">
        <v>72</v>
      </c>
      <c r="AY197" s="245" t="s">
        <v>178</v>
      </c>
    </row>
    <row r="198" s="15" customFormat="1">
      <c r="A198" s="15"/>
      <c r="B198" s="246"/>
      <c r="C198" s="247"/>
      <c r="D198" s="226" t="s">
        <v>189</v>
      </c>
      <c r="E198" s="248" t="s">
        <v>19</v>
      </c>
      <c r="F198" s="249" t="s">
        <v>193</v>
      </c>
      <c r="G198" s="247"/>
      <c r="H198" s="250">
        <v>5.2300000000000004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189</v>
      </c>
      <c r="AU198" s="256" t="s">
        <v>82</v>
      </c>
      <c r="AV198" s="15" t="s">
        <v>186</v>
      </c>
      <c r="AW198" s="15" t="s">
        <v>33</v>
      </c>
      <c r="AX198" s="15" t="s">
        <v>80</v>
      </c>
      <c r="AY198" s="256" t="s">
        <v>178</v>
      </c>
    </row>
    <row r="199" s="2" customFormat="1" ht="21.75" customHeight="1">
      <c r="A199" s="40"/>
      <c r="B199" s="41"/>
      <c r="C199" s="206" t="s">
        <v>7</v>
      </c>
      <c r="D199" s="206" t="s">
        <v>181</v>
      </c>
      <c r="E199" s="207" t="s">
        <v>704</v>
      </c>
      <c r="F199" s="208" t="s">
        <v>705</v>
      </c>
      <c r="G199" s="209" t="s">
        <v>184</v>
      </c>
      <c r="H199" s="210">
        <v>5.2300000000000004</v>
      </c>
      <c r="I199" s="211"/>
      <c r="J199" s="212">
        <f>ROUND(I199*H199,2)</f>
        <v>0</v>
      </c>
      <c r="K199" s="208" t="s">
        <v>185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0.00069999999999999999</v>
      </c>
      <c r="R199" s="215">
        <f>Q199*H199</f>
        <v>0.0036610000000000002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206</v>
      </c>
      <c r="AT199" s="217" t="s">
        <v>181</v>
      </c>
      <c r="AU199" s="217" t="s">
        <v>82</v>
      </c>
      <c r="AY199" s="19" t="s">
        <v>178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206</v>
      </c>
      <c r="BM199" s="217" t="s">
        <v>706</v>
      </c>
    </row>
    <row r="200" s="2" customFormat="1">
      <c r="A200" s="40"/>
      <c r="B200" s="41"/>
      <c r="C200" s="42"/>
      <c r="D200" s="219" t="s">
        <v>187</v>
      </c>
      <c r="E200" s="42"/>
      <c r="F200" s="220" t="s">
        <v>707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187</v>
      </c>
      <c r="AU200" s="19" t="s">
        <v>82</v>
      </c>
    </row>
    <row r="201" s="13" customFormat="1">
      <c r="A201" s="13"/>
      <c r="B201" s="224"/>
      <c r="C201" s="225"/>
      <c r="D201" s="226" t="s">
        <v>189</v>
      </c>
      <c r="E201" s="227" t="s">
        <v>19</v>
      </c>
      <c r="F201" s="228" t="s">
        <v>699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189</v>
      </c>
      <c r="AU201" s="234" t="s">
        <v>82</v>
      </c>
      <c r="AV201" s="13" t="s">
        <v>80</v>
      </c>
      <c r="AW201" s="13" t="s">
        <v>33</v>
      </c>
      <c r="AX201" s="13" t="s">
        <v>72</v>
      </c>
      <c r="AY201" s="234" t="s">
        <v>178</v>
      </c>
    </row>
    <row r="202" s="14" customFormat="1">
      <c r="A202" s="14"/>
      <c r="B202" s="235"/>
      <c r="C202" s="236"/>
      <c r="D202" s="226" t="s">
        <v>189</v>
      </c>
      <c r="E202" s="237" t="s">
        <v>19</v>
      </c>
      <c r="F202" s="238" t="s">
        <v>700</v>
      </c>
      <c r="G202" s="236"/>
      <c r="H202" s="239">
        <v>5.2300000000000004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189</v>
      </c>
      <c r="AU202" s="245" t="s">
        <v>82</v>
      </c>
      <c r="AV202" s="14" t="s">
        <v>82</v>
      </c>
      <c r="AW202" s="14" t="s">
        <v>33</v>
      </c>
      <c r="AX202" s="14" t="s">
        <v>72</v>
      </c>
      <c r="AY202" s="245" t="s">
        <v>178</v>
      </c>
    </row>
    <row r="203" s="15" customFormat="1">
      <c r="A203" s="15"/>
      <c r="B203" s="246"/>
      <c r="C203" s="247"/>
      <c r="D203" s="226" t="s">
        <v>189</v>
      </c>
      <c r="E203" s="248" t="s">
        <v>19</v>
      </c>
      <c r="F203" s="249" t="s">
        <v>193</v>
      </c>
      <c r="G203" s="247"/>
      <c r="H203" s="250">
        <v>5.2300000000000004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189</v>
      </c>
      <c r="AU203" s="256" t="s">
        <v>82</v>
      </c>
      <c r="AV203" s="15" t="s">
        <v>186</v>
      </c>
      <c r="AW203" s="15" t="s">
        <v>33</v>
      </c>
      <c r="AX203" s="15" t="s">
        <v>80</v>
      </c>
      <c r="AY203" s="256" t="s">
        <v>178</v>
      </c>
    </row>
    <row r="204" s="2" customFormat="1" ht="24.15" customHeight="1">
      <c r="A204" s="40"/>
      <c r="B204" s="41"/>
      <c r="C204" s="206" t="s">
        <v>265</v>
      </c>
      <c r="D204" s="206" t="s">
        <v>181</v>
      </c>
      <c r="E204" s="207" t="s">
        <v>338</v>
      </c>
      <c r="F204" s="208" t="s">
        <v>339</v>
      </c>
      <c r="G204" s="209" t="s">
        <v>184</v>
      </c>
      <c r="H204" s="210">
        <v>5.2300000000000004</v>
      </c>
      <c r="I204" s="211"/>
      <c r="J204" s="212">
        <f>ROUND(I204*H204,2)</f>
        <v>0</v>
      </c>
      <c r="K204" s="208" t="s">
        <v>185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0.01721</v>
      </c>
      <c r="T204" s="216">
        <f>S204*H204</f>
        <v>0.090008299999999999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206</v>
      </c>
      <c r="AT204" s="217" t="s">
        <v>181</v>
      </c>
      <c r="AU204" s="217" t="s">
        <v>82</v>
      </c>
      <c r="AY204" s="19" t="s">
        <v>178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206</v>
      </c>
      <c r="BM204" s="217" t="s">
        <v>315</v>
      </c>
    </row>
    <row r="205" s="2" customFormat="1">
      <c r="A205" s="40"/>
      <c r="B205" s="41"/>
      <c r="C205" s="42"/>
      <c r="D205" s="219" t="s">
        <v>187</v>
      </c>
      <c r="E205" s="42"/>
      <c r="F205" s="220" t="s">
        <v>341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187</v>
      </c>
      <c r="AU205" s="19" t="s">
        <v>82</v>
      </c>
    </row>
    <row r="206" s="13" customFormat="1">
      <c r="A206" s="13"/>
      <c r="B206" s="224"/>
      <c r="C206" s="225"/>
      <c r="D206" s="226" t="s">
        <v>189</v>
      </c>
      <c r="E206" s="227" t="s">
        <v>19</v>
      </c>
      <c r="F206" s="228" t="s">
        <v>708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189</v>
      </c>
      <c r="AU206" s="234" t="s">
        <v>82</v>
      </c>
      <c r="AV206" s="13" t="s">
        <v>80</v>
      </c>
      <c r="AW206" s="13" t="s">
        <v>33</v>
      </c>
      <c r="AX206" s="13" t="s">
        <v>72</v>
      </c>
      <c r="AY206" s="234" t="s">
        <v>178</v>
      </c>
    </row>
    <row r="207" s="14" customFormat="1">
      <c r="A207" s="14"/>
      <c r="B207" s="235"/>
      <c r="C207" s="236"/>
      <c r="D207" s="226" t="s">
        <v>189</v>
      </c>
      <c r="E207" s="237" t="s">
        <v>19</v>
      </c>
      <c r="F207" s="238" t="s">
        <v>709</v>
      </c>
      <c r="G207" s="236"/>
      <c r="H207" s="239">
        <v>2.6000000000000001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189</v>
      </c>
      <c r="AU207" s="245" t="s">
        <v>82</v>
      </c>
      <c r="AV207" s="14" t="s">
        <v>82</v>
      </c>
      <c r="AW207" s="14" t="s">
        <v>33</v>
      </c>
      <c r="AX207" s="14" t="s">
        <v>72</v>
      </c>
      <c r="AY207" s="245" t="s">
        <v>178</v>
      </c>
    </row>
    <row r="208" s="13" customFormat="1">
      <c r="A208" s="13"/>
      <c r="B208" s="224"/>
      <c r="C208" s="225"/>
      <c r="D208" s="226" t="s">
        <v>189</v>
      </c>
      <c r="E208" s="227" t="s">
        <v>19</v>
      </c>
      <c r="F208" s="228" t="s">
        <v>710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189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178</v>
      </c>
    </row>
    <row r="209" s="14" customFormat="1">
      <c r="A209" s="14"/>
      <c r="B209" s="235"/>
      <c r="C209" s="236"/>
      <c r="D209" s="226" t="s">
        <v>189</v>
      </c>
      <c r="E209" s="237" t="s">
        <v>19</v>
      </c>
      <c r="F209" s="238" t="s">
        <v>711</v>
      </c>
      <c r="G209" s="236"/>
      <c r="H209" s="239">
        <v>2.6299999999999999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189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178</v>
      </c>
    </row>
    <row r="210" s="15" customFormat="1">
      <c r="A210" s="15"/>
      <c r="B210" s="246"/>
      <c r="C210" s="247"/>
      <c r="D210" s="226" t="s">
        <v>189</v>
      </c>
      <c r="E210" s="248" t="s">
        <v>19</v>
      </c>
      <c r="F210" s="249" t="s">
        <v>193</v>
      </c>
      <c r="G210" s="247"/>
      <c r="H210" s="250">
        <v>5.2300000000000004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189</v>
      </c>
      <c r="AU210" s="256" t="s">
        <v>82</v>
      </c>
      <c r="AV210" s="15" t="s">
        <v>186</v>
      </c>
      <c r="AW210" s="15" t="s">
        <v>33</v>
      </c>
      <c r="AX210" s="15" t="s">
        <v>80</v>
      </c>
      <c r="AY210" s="256" t="s">
        <v>178</v>
      </c>
    </row>
    <row r="211" s="2" customFormat="1" ht="24.15" customHeight="1">
      <c r="A211" s="40"/>
      <c r="B211" s="41"/>
      <c r="C211" s="206" t="s">
        <v>337</v>
      </c>
      <c r="D211" s="206" t="s">
        <v>181</v>
      </c>
      <c r="E211" s="207" t="s">
        <v>712</v>
      </c>
      <c r="F211" s="208" t="s">
        <v>713</v>
      </c>
      <c r="G211" s="209" t="s">
        <v>333</v>
      </c>
      <c r="H211" s="210">
        <v>1</v>
      </c>
      <c r="I211" s="211"/>
      <c r="J211" s="212">
        <f>ROUND(I211*H211,2)</f>
        <v>0</v>
      </c>
      <c r="K211" s="208" t="s">
        <v>185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3.1999999999999999E-05</v>
      </c>
      <c r="R211" s="215">
        <f>Q211*H211</f>
        <v>3.1999999999999999E-05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206</v>
      </c>
      <c r="AT211" s="217" t="s">
        <v>181</v>
      </c>
      <c r="AU211" s="217" t="s">
        <v>82</v>
      </c>
      <c r="AY211" s="19" t="s">
        <v>178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206</v>
      </c>
      <c r="BM211" s="217" t="s">
        <v>325</v>
      </c>
    </row>
    <row r="212" s="2" customFormat="1">
      <c r="A212" s="40"/>
      <c r="B212" s="41"/>
      <c r="C212" s="42"/>
      <c r="D212" s="219" t="s">
        <v>187</v>
      </c>
      <c r="E212" s="42"/>
      <c r="F212" s="220" t="s">
        <v>714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187</v>
      </c>
      <c r="AU212" s="19" t="s">
        <v>82</v>
      </c>
    </row>
    <row r="213" s="13" customFormat="1">
      <c r="A213" s="13"/>
      <c r="B213" s="224"/>
      <c r="C213" s="225"/>
      <c r="D213" s="226" t="s">
        <v>189</v>
      </c>
      <c r="E213" s="227" t="s">
        <v>19</v>
      </c>
      <c r="F213" s="228" t="s">
        <v>715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189</v>
      </c>
      <c r="AU213" s="234" t="s">
        <v>82</v>
      </c>
      <c r="AV213" s="13" t="s">
        <v>80</v>
      </c>
      <c r="AW213" s="13" t="s">
        <v>33</v>
      </c>
      <c r="AX213" s="13" t="s">
        <v>72</v>
      </c>
      <c r="AY213" s="234" t="s">
        <v>178</v>
      </c>
    </row>
    <row r="214" s="14" customFormat="1">
      <c r="A214" s="14"/>
      <c r="B214" s="235"/>
      <c r="C214" s="236"/>
      <c r="D214" s="226" t="s">
        <v>189</v>
      </c>
      <c r="E214" s="237" t="s">
        <v>19</v>
      </c>
      <c r="F214" s="238" t="s">
        <v>80</v>
      </c>
      <c r="G214" s="236"/>
      <c r="H214" s="239">
        <v>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189</v>
      </c>
      <c r="AU214" s="245" t="s">
        <v>82</v>
      </c>
      <c r="AV214" s="14" t="s">
        <v>82</v>
      </c>
      <c r="AW214" s="14" t="s">
        <v>33</v>
      </c>
      <c r="AX214" s="14" t="s">
        <v>72</v>
      </c>
      <c r="AY214" s="245" t="s">
        <v>178</v>
      </c>
    </row>
    <row r="215" s="15" customFormat="1">
      <c r="A215" s="15"/>
      <c r="B215" s="246"/>
      <c r="C215" s="247"/>
      <c r="D215" s="226" t="s">
        <v>189</v>
      </c>
      <c r="E215" s="248" t="s">
        <v>19</v>
      </c>
      <c r="F215" s="249" t="s">
        <v>193</v>
      </c>
      <c r="G215" s="247"/>
      <c r="H215" s="250">
        <v>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189</v>
      </c>
      <c r="AU215" s="256" t="s">
        <v>82</v>
      </c>
      <c r="AV215" s="15" t="s">
        <v>186</v>
      </c>
      <c r="AW215" s="15" t="s">
        <v>33</v>
      </c>
      <c r="AX215" s="15" t="s">
        <v>80</v>
      </c>
      <c r="AY215" s="256" t="s">
        <v>178</v>
      </c>
    </row>
    <row r="216" s="2" customFormat="1" ht="16.5" customHeight="1">
      <c r="A216" s="40"/>
      <c r="B216" s="41"/>
      <c r="C216" s="257" t="s">
        <v>272</v>
      </c>
      <c r="D216" s="257" t="s">
        <v>360</v>
      </c>
      <c r="E216" s="258" t="s">
        <v>716</v>
      </c>
      <c r="F216" s="259" t="s">
        <v>717</v>
      </c>
      <c r="G216" s="260" t="s">
        <v>333</v>
      </c>
      <c r="H216" s="261">
        <v>1</v>
      </c>
      <c r="I216" s="262"/>
      <c r="J216" s="263">
        <f>ROUND(I216*H216,2)</f>
        <v>0</v>
      </c>
      <c r="K216" s="259" t="s">
        <v>185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0.0041999999999999997</v>
      </c>
      <c r="R216" s="215">
        <f>Q216*H216</f>
        <v>0.0041999999999999997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302</v>
      </c>
      <c r="AT216" s="217" t="s">
        <v>360</v>
      </c>
      <c r="AU216" s="217" t="s">
        <v>82</v>
      </c>
      <c r="AY216" s="19" t="s">
        <v>178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206</v>
      </c>
      <c r="BM216" s="217" t="s">
        <v>334</v>
      </c>
    </row>
    <row r="217" s="13" customFormat="1">
      <c r="A217" s="13"/>
      <c r="B217" s="224"/>
      <c r="C217" s="225"/>
      <c r="D217" s="226" t="s">
        <v>189</v>
      </c>
      <c r="E217" s="227" t="s">
        <v>19</v>
      </c>
      <c r="F217" s="228" t="s">
        <v>715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189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178</v>
      </c>
    </row>
    <row r="218" s="14" customFormat="1">
      <c r="A218" s="14"/>
      <c r="B218" s="235"/>
      <c r="C218" s="236"/>
      <c r="D218" s="226" t="s">
        <v>189</v>
      </c>
      <c r="E218" s="237" t="s">
        <v>19</v>
      </c>
      <c r="F218" s="238" t="s">
        <v>80</v>
      </c>
      <c r="G218" s="236"/>
      <c r="H218" s="239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189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178</v>
      </c>
    </row>
    <row r="219" s="15" customFormat="1">
      <c r="A219" s="15"/>
      <c r="B219" s="246"/>
      <c r="C219" s="247"/>
      <c r="D219" s="226" t="s">
        <v>189</v>
      </c>
      <c r="E219" s="248" t="s">
        <v>19</v>
      </c>
      <c r="F219" s="249" t="s">
        <v>193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189</v>
      </c>
      <c r="AU219" s="256" t="s">
        <v>82</v>
      </c>
      <c r="AV219" s="15" t="s">
        <v>186</v>
      </c>
      <c r="AW219" s="15" t="s">
        <v>33</v>
      </c>
      <c r="AX219" s="15" t="s">
        <v>80</v>
      </c>
      <c r="AY219" s="256" t="s">
        <v>178</v>
      </c>
    </row>
    <row r="220" s="2" customFormat="1" ht="37.8" customHeight="1">
      <c r="A220" s="40"/>
      <c r="B220" s="41"/>
      <c r="C220" s="206" t="s">
        <v>347</v>
      </c>
      <c r="D220" s="206" t="s">
        <v>181</v>
      </c>
      <c r="E220" s="207" t="s">
        <v>364</v>
      </c>
      <c r="F220" s="208" t="s">
        <v>365</v>
      </c>
      <c r="G220" s="209" t="s">
        <v>251</v>
      </c>
      <c r="H220" s="210">
        <v>0.14999999999999999</v>
      </c>
      <c r="I220" s="211"/>
      <c r="J220" s="212">
        <f>ROUND(I220*H220,2)</f>
        <v>0</v>
      </c>
      <c r="K220" s="208" t="s">
        <v>185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206</v>
      </c>
      <c r="AT220" s="217" t="s">
        <v>181</v>
      </c>
      <c r="AU220" s="217" t="s">
        <v>82</v>
      </c>
      <c r="AY220" s="19" t="s">
        <v>178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206</v>
      </c>
      <c r="BM220" s="217" t="s">
        <v>718</v>
      </c>
    </row>
    <row r="221" s="2" customFormat="1">
      <c r="A221" s="40"/>
      <c r="B221" s="41"/>
      <c r="C221" s="42"/>
      <c r="D221" s="219" t="s">
        <v>187</v>
      </c>
      <c r="E221" s="42"/>
      <c r="F221" s="220" t="s">
        <v>367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187</v>
      </c>
      <c r="AU221" s="19" t="s">
        <v>82</v>
      </c>
    </row>
    <row r="222" s="12" customFormat="1" ht="22.8" customHeight="1">
      <c r="A222" s="12"/>
      <c r="B222" s="190"/>
      <c r="C222" s="191"/>
      <c r="D222" s="192" t="s">
        <v>71</v>
      </c>
      <c r="E222" s="204" t="s">
        <v>384</v>
      </c>
      <c r="F222" s="204" t="s">
        <v>385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SUM(P223:P233)</f>
        <v>0</v>
      </c>
      <c r="Q222" s="198"/>
      <c r="R222" s="199">
        <f>SUM(R223:R233)</f>
        <v>0.00033743749999999996</v>
      </c>
      <c r="S222" s="198"/>
      <c r="T222" s="200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82</v>
      </c>
      <c r="AT222" s="202" t="s">
        <v>71</v>
      </c>
      <c r="AU222" s="202" t="s">
        <v>80</v>
      </c>
      <c r="AY222" s="201" t="s">
        <v>178</v>
      </c>
      <c r="BK222" s="203">
        <f>SUM(BK223:BK233)</f>
        <v>0</v>
      </c>
    </row>
    <row r="223" s="2" customFormat="1" ht="16.5" customHeight="1">
      <c r="A223" s="40"/>
      <c r="B223" s="41"/>
      <c r="C223" s="206" t="s">
        <v>351</v>
      </c>
      <c r="D223" s="206" t="s">
        <v>181</v>
      </c>
      <c r="E223" s="207" t="s">
        <v>719</v>
      </c>
      <c r="F223" s="208" t="s">
        <v>720</v>
      </c>
      <c r="G223" s="209" t="s">
        <v>721</v>
      </c>
      <c r="H223" s="210">
        <v>5</v>
      </c>
      <c r="I223" s="211"/>
      <c r="J223" s="212">
        <f>ROUND(I223*H223,2)</f>
        <v>0</v>
      </c>
      <c r="K223" s="208" t="s">
        <v>185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6.7487499999999994E-05</v>
      </c>
      <c r="R223" s="215">
        <f>Q223*H223</f>
        <v>0.00033743749999999996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206</v>
      </c>
      <c r="AT223" s="217" t="s">
        <v>181</v>
      </c>
      <c r="AU223" s="217" t="s">
        <v>82</v>
      </c>
      <c r="AY223" s="19" t="s">
        <v>178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206</v>
      </c>
      <c r="BM223" s="217" t="s">
        <v>346</v>
      </c>
    </row>
    <row r="224" s="2" customFormat="1">
      <c r="A224" s="40"/>
      <c r="B224" s="41"/>
      <c r="C224" s="42"/>
      <c r="D224" s="219" t="s">
        <v>187</v>
      </c>
      <c r="E224" s="42"/>
      <c r="F224" s="220" t="s">
        <v>722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187</v>
      </c>
      <c r="AU224" s="19" t="s">
        <v>82</v>
      </c>
    </row>
    <row r="225" s="13" customFormat="1">
      <c r="A225" s="13"/>
      <c r="B225" s="224"/>
      <c r="C225" s="225"/>
      <c r="D225" s="226" t="s">
        <v>189</v>
      </c>
      <c r="E225" s="227" t="s">
        <v>19</v>
      </c>
      <c r="F225" s="228" t="s">
        <v>723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189</v>
      </c>
      <c r="AU225" s="234" t="s">
        <v>82</v>
      </c>
      <c r="AV225" s="13" t="s">
        <v>80</v>
      </c>
      <c r="AW225" s="13" t="s">
        <v>33</v>
      </c>
      <c r="AX225" s="13" t="s">
        <v>72</v>
      </c>
      <c r="AY225" s="234" t="s">
        <v>178</v>
      </c>
    </row>
    <row r="226" s="14" customFormat="1">
      <c r="A226" s="14"/>
      <c r="B226" s="235"/>
      <c r="C226" s="236"/>
      <c r="D226" s="226" t="s">
        <v>189</v>
      </c>
      <c r="E226" s="237" t="s">
        <v>19</v>
      </c>
      <c r="F226" s="238" t="s">
        <v>220</v>
      </c>
      <c r="G226" s="236"/>
      <c r="H226" s="239">
        <v>5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189</v>
      </c>
      <c r="AU226" s="245" t="s">
        <v>82</v>
      </c>
      <c r="AV226" s="14" t="s">
        <v>82</v>
      </c>
      <c r="AW226" s="14" t="s">
        <v>33</v>
      </c>
      <c r="AX226" s="14" t="s">
        <v>72</v>
      </c>
      <c r="AY226" s="245" t="s">
        <v>178</v>
      </c>
    </row>
    <row r="227" s="15" customFormat="1">
      <c r="A227" s="15"/>
      <c r="B227" s="246"/>
      <c r="C227" s="247"/>
      <c r="D227" s="226" t="s">
        <v>189</v>
      </c>
      <c r="E227" s="248" t="s">
        <v>19</v>
      </c>
      <c r="F227" s="249" t="s">
        <v>193</v>
      </c>
      <c r="G227" s="247"/>
      <c r="H227" s="250">
        <v>5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189</v>
      </c>
      <c r="AU227" s="256" t="s">
        <v>82</v>
      </c>
      <c r="AV227" s="15" t="s">
        <v>186</v>
      </c>
      <c r="AW227" s="15" t="s">
        <v>33</v>
      </c>
      <c r="AX227" s="15" t="s">
        <v>80</v>
      </c>
      <c r="AY227" s="256" t="s">
        <v>178</v>
      </c>
    </row>
    <row r="228" s="2" customFormat="1" ht="16.5" customHeight="1">
      <c r="A228" s="40"/>
      <c r="B228" s="41"/>
      <c r="C228" s="257" t="s">
        <v>359</v>
      </c>
      <c r="D228" s="257" t="s">
        <v>360</v>
      </c>
      <c r="E228" s="258" t="s">
        <v>724</v>
      </c>
      <c r="F228" s="259" t="s">
        <v>725</v>
      </c>
      <c r="G228" s="260" t="s">
        <v>251</v>
      </c>
      <c r="H228" s="261">
        <v>0.0050000000000000001</v>
      </c>
      <c r="I228" s="262"/>
      <c r="J228" s="263">
        <f>ROUND(I228*H228,2)</f>
        <v>0</v>
      </c>
      <c r="K228" s="259" t="s">
        <v>19</v>
      </c>
      <c r="L228" s="264"/>
      <c r="M228" s="265" t="s">
        <v>19</v>
      </c>
      <c r="N228" s="266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302</v>
      </c>
      <c r="AT228" s="217" t="s">
        <v>360</v>
      </c>
      <c r="AU228" s="217" t="s">
        <v>82</v>
      </c>
      <c r="AY228" s="19" t="s">
        <v>178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206</v>
      </c>
      <c r="BM228" s="217" t="s">
        <v>350</v>
      </c>
    </row>
    <row r="229" s="13" customFormat="1">
      <c r="A229" s="13"/>
      <c r="B229" s="224"/>
      <c r="C229" s="225"/>
      <c r="D229" s="226" t="s">
        <v>189</v>
      </c>
      <c r="E229" s="227" t="s">
        <v>19</v>
      </c>
      <c r="F229" s="228" t="s">
        <v>723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189</v>
      </c>
      <c r="AU229" s="234" t="s">
        <v>82</v>
      </c>
      <c r="AV229" s="13" t="s">
        <v>80</v>
      </c>
      <c r="AW229" s="13" t="s">
        <v>33</v>
      </c>
      <c r="AX229" s="13" t="s">
        <v>72</v>
      </c>
      <c r="AY229" s="234" t="s">
        <v>178</v>
      </c>
    </row>
    <row r="230" s="14" customFormat="1">
      <c r="A230" s="14"/>
      <c r="B230" s="235"/>
      <c r="C230" s="236"/>
      <c r="D230" s="226" t="s">
        <v>189</v>
      </c>
      <c r="E230" s="237" t="s">
        <v>19</v>
      </c>
      <c r="F230" s="238" t="s">
        <v>726</v>
      </c>
      <c r="G230" s="236"/>
      <c r="H230" s="239">
        <v>0.0050000000000000001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189</v>
      </c>
      <c r="AU230" s="245" t="s">
        <v>82</v>
      </c>
      <c r="AV230" s="14" t="s">
        <v>82</v>
      </c>
      <c r="AW230" s="14" t="s">
        <v>33</v>
      </c>
      <c r="AX230" s="14" t="s">
        <v>72</v>
      </c>
      <c r="AY230" s="245" t="s">
        <v>178</v>
      </c>
    </row>
    <row r="231" s="15" customFormat="1">
      <c r="A231" s="15"/>
      <c r="B231" s="246"/>
      <c r="C231" s="247"/>
      <c r="D231" s="226" t="s">
        <v>189</v>
      </c>
      <c r="E231" s="248" t="s">
        <v>19</v>
      </c>
      <c r="F231" s="249" t="s">
        <v>193</v>
      </c>
      <c r="G231" s="247"/>
      <c r="H231" s="250">
        <v>0.0050000000000000001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189</v>
      </c>
      <c r="AU231" s="256" t="s">
        <v>82</v>
      </c>
      <c r="AV231" s="15" t="s">
        <v>186</v>
      </c>
      <c r="AW231" s="15" t="s">
        <v>33</v>
      </c>
      <c r="AX231" s="15" t="s">
        <v>80</v>
      </c>
      <c r="AY231" s="256" t="s">
        <v>178</v>
      </c>
    </row>
    <row r="232" s="2" customFormat="1" ht="33" customHeight="1">
      <c r="A232" s="40"/>
      <c r="B232" s="41"/>
      <c r="C232" s="206" t="s">
        <v>292</v>
      </c>
      <c r="D232" s="206" t="s">
        <v>181</v>
      </c>
      <c r="E232" s="207" t="s">
        <v>727</v>
      </c>
      <c r="F232" s="208" t="s">
        <v>728</v>
      </c>
      <c r="G232" s="209" t="s">
        <v>251</v>
      </c>
      <c r="H232" s="210">
        <v>0.0050000000000000001</v>
      </c>
      <c r="I232" s="211"/>
      <c r="J232" s="212">
        <f>ROUND(I232*H232,2)</f>
        <v>0</v>
      </c>
      <c r="K232" s="208" t="s">
        <v>185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206</v>
      </c>
      <c r="AT232" s="217" t="s">
        <v>181</v>
      </c>
      <c r="AU232" s="217" t="s">
        <v>82</v>
      </c>
      <c r="AY232" s="19" t="s">
        <v>178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206</v>
      </c>
      <c r="BM232" s="217" t="s">
        <v>354</v>
      </c>
    </row>
    <row r="233" s="2" customFormat="1">
      <c r="A233" s="40"/>
      <c r="B233" s="41"/>
      <c r="C233" s="42"/>
      <c r="D233" s="219" t="s">
        <v>187</v>
      </c>
      <c r="E233" s="42"/>
      <c r="F233" s="220" t="s">
        <v>729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187</v>
      </c>
      <c r="AU233" s="19" t="s">
        <v>82</v>
      </c>
    </row>
    <row r="234" s="12" customFormat="1" ht="22.8" customHeight="1">
      <c r="A234" s="12"/>
      <c r="B234" s="190"/>
      <c r="C234" s="191"/>
      <c r="D234" s="192" t="s">
        <v>71</v>
      </c>
      <c r="E234" s="204" t="s">
        <v>479</v>
      </c>
      <c r="F234" s="204" t="s">
        <v>480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SUM(P235:P296)</f>
        <v>0</v>
      </c>
      <c r="Q234" s="198"/>
      <c r="R234" s="199">
        <f>SUM(R235:R296)</f>
        <v>0.031970249999999992</v>
      </c>
      <c r="S234" s="198"/>
      <c r="T234" s="200">
        <f>SUM(T235:T296)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82</v>
      </c>
      <c r="AT234" s="202" t="s">
        <v>71</v>
      </c>
      <c r="AU234" s="202" t="s">
        <v>80</v>
      </c>
      <c r="AY234" s="201" t="s">
        <v>178</v>
      </c>
      <c r="BK234" s="203">
        <f>SUM(BK235:BK296)</f>
        <v>0</v>
      </c>
    </row>
    <row r="235" s="2" customFormat="1" ht="16.5" customHeight="1">
      <c r="A235" s="40"/>
      <c r="B235" s="41"/>
      <c r="C235" s="206" t="s">
        <v>370</v>
      </c>
      <c r="D235" s="206" t="s">
        <v>181</v>
      </c>
      <c r="E235" s="207" t="s">
        <v>482</v>
      </c>
      <c r="F235" s="208" t="s">
        <v>483</v>
      </c>
      <c r="G235" s="209" t="s">
        <v>184</v>
      </c>
      <c r="H235" s="210">
        <v>0.90000000000000002</v>
      </c>
      <c r="I235" s="211"/>
      <c r="J235" s="212">
        <f>ROUND(I235*H235,2)</f>
        <v>0</v>
      </c>
      <c r="K235" s="208" t="s">
        <v>185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206</v>
      </c>
      <c r="AT235" s="217" t="s">
        <v>181</v>
      </c>
      <c r="AU235" s="217" t="s">
        <v>82</v>
      </c>
      <c r="AY235" s="19" t="s">
        <v>178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206</v>
      </c>
      <c r="BM235" s="217" t="s">
        <v>363</v>
      </c>
    </row>
    <row r="236" s="2" customFormat="1">
      <c r="A236" s="40"/>
      <c r="B236" s="41"/>
      <c r="C236" s="42"/>
      <c r="D236" s="219" t="s">
        <v>187</v>
      </c>
      <c r="E236" s="42"/>
      <c r="F236" s="220" t="s">
        <v>485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187</v>
      </c>
      <c r="AU236" s="19" t="s">
        <v>82</v>
      </c>
    </row>
    <row r="237" s="13" customFormat="1">
      <c r="A237" s="13"/>
      <c r="B237" s="224"/>
      <c r="C237" s="225"/>
      <c r="D237" s="226" t="s">
        <v>189</v>
      </c>
      <c r="E237" s="227" t="s">
        <v>19</v>
      </c>
      <c r="F237" s="228" t="s">
        <v>730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189</v>
      </c>
      <c r="AU237" s="234" t="s">
        <v>82</v>
      </c>
      <c r="AV237" s="13" t="s">
        <v>80</v>
      </c>
      <c r="AW237" s="13" t="s">
        <v>33</v>
      </c>
      <c r="AX237" s="13" t="s">
        <v>72</v>
      </c>
      <c r="AY237" s="234" t="s">
        <v>178</v>
      </c>
    </row>
    <row r="238" s="14" customFormat="1">
      <c r="A238" s="14"/>
      <c r="B238" s="235"/>
      <c r="C238" s="236"/>
      <c r="D238" s="226" t="s">
        <v>189</v>
      </c>
      <c r="E238" s="237" t="s">
        <v>19</v>
      </c>
      <c r="F238" s="238" t="s">
        <v>731</v>
      </c>
      <c r="G238" s="236"/>
      <c r="H238" s="239">
        <v>0.90000000000000002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189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178</v>
      </c>
    </row>
    <row r="239" s="15" customFormat="1">
      <c r="A239" s="15"/>
      <c r="B239" s="246"/>
      <c r="C239" s="247"/>
      <c r="D239" s="226" t="s">
        <v>189</v>
      </c>
      <c r="E239" s="248" t="s">
        <v>19</v>
      </c>
      <c r="F239" s="249" t="s">
        <v>193</v>
      </c>
      <c r="G239" s="247"/>
      <c r="H239" s="250">
        <v>0.90000000000000002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189</v>
      </c>
      <c r="AU239" s="256" t="s">
        <v>82</v>
      </c>
      <c r="AV239" s="15" t="s">
        <v>186</v>
      </c>
      <c r="AW239" s="15" t="s">
        <v>33</v>
      </c>
      <c r="AX239" s="15" t="s">
        <v>80</v>
      </c>
      <c r="AY239" s="256" t="s">
        <v>178</v>
      </c>
    </row>
    <row r="240" s="2" customFormat="1" ht="16.5" customHeight="1">
      <c r="A240" s="40"/>
      <c r="B240" s="41"/>
      <c r="C240" s="206" t="s">
        <v>296</v>
      </c>
      <c r="D240" s="206" t="s">
        <v>181</v>
      </c>
      <c r="E240" s="207" t="s">
        <v>487</v>
      </c>
      <c r="F240" s="208" t="s">
        <v>488</v>
      </c>
      <c r="G240" s="209" t="s">
        <v>184</v>
      </c>
      <c r="H240" s="210">
        <v>0.90000000000000002</v>
      </c>
      <c r="I240" s="211"/>
      <c r="J240" s="212">
        <f>ROUND(I240*H240,2)</f>
        <v>0</v>
      </c>
      <c r="K240" s="208" t="s">
        <v>185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0.00029999999999999997</v>
      </c>
      <c r="R240" s="215">
        <f>Q240*H240</f>
        <v>0.00027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206</v>
      </c>
      <c r="AT240" s="217" t="s">
        <v>181</v>
      </c>
      <c r="AU240" s="217" t="s">
        <v>82</v>
      </c>
      <c r="AY240" s="19" t="s">
        <v>178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206</v>
      </c>
      <c r="BM240" s="217" t="s">
        <v>366</v>
      </c>
    </row>
    <row r="241" s="2" customFormat="1">
      <c r="A241" s="40"/>
      <c r="B241" s="41"/>
      <c r="C241" s="42"/>
      <c r="D241" s="219" t="s">
        <v>187</v>
      </c>
      <c r="E241" s="42"/>
      <c r="F241" s="220" t="s">
        <v>490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187</v>
      </c>
      <c r="AU241" s="19" t="s">
        <v>82</v>
      </c>
    </row>
    <row r="242" s="13" customFormat="1">
      <c r="A242" s="13"/>
      <c r="B242" s="224"/>
      <c r="C242" s="225"/>
      <c r="D242" s="226" t="s">
        <v>189</v>
      </c>
      <c r="E242" s="227" t="s">
        <v>19</v>
      </c>
      <c r="F242" s="228" t="s">
        <v>730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189</v>
      </c>
      <c r="AU242" s="234" t="s">
        <v>82</v>
      </c>
      <c r="AV242" s="13" t="s">
        <v>80</v>
      </c>
      <c r="AW242" s="13" t="s">
        <v>33</v>
      </c>
      <c r="AX242" s="13" t="s">
        <v>72</v>
      </c>
      <c r="AY242" s="234" t="s">
        <v>178</v>
      </c>
    </row>
    <row r="243" s="14" customFormat="1">
      <c r="A243" s="14"/>
      <c r="B243" s="235"/>
      <c r="C243" s="236"/>
      <c r="D243" s="226" t="s">
        <v>189</v>
      </c>
      <c r="E243" s="237" t="s">
        <v>19</v>
      </c>
      <c r="F243" s="238" t="s">
        <v>731</v>
      </c>
      <c r="G243" s="236"/>
      <c r="H243" s="239">
        <v>0.90000000000000002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189</v>
      </c>
      <c r="AU243" s="245" t="s">
        <v>82</v>
      </c>
      <c r="AV243" s="14" t="s">
        <v>82</v>
      </c>
      <c r="AW243" s="14" t="s">
        <v>33</v>
      </c>
      <c r="AX243" s="14" t="s">
        <v>72</v>
      </c>
      <c r="AY243" s="245" t="s">
        <v>178</v>
      </c>
    </row>
    <row r="244" s="15" customFormat="1">
      <c r="A244" s="15"/>
      <c r="B244" s="246"/>
      <c r="C244" s="247"/>
      <c r="D244" s="226" t="s">
        <v>189</v>
      </c>
      <c r="E244" s="248" t="s">
        <v>19</v>
      </c>
      <c r="F244" s="249" t="s">
        <v>193</v>
      </c>
      <c r="G244" s="247"/>
      <c r="H244" s="250">
        <v>0.90000000000000002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189</v>
      </c>
      <c r="AU244" s="256" t="s">
        <v>82</v>
      </c>
      <c r="AV244" s="15" t="s">
        <v>186</v>
      </c>
      <c r="AW244" s="15" t="s">
        <v>33</v>
      </c>
      <c r="AX244" s="15" t="s">
        <v>80</v>
      </c>
      <c r="AY244" s="256" t="s">
        <v>178</v>
      </c>
    </row>
    <row r="245" s="2" customFormat="1" ht="16.5" customHeight="1">
      <c r="A245" s="40"/>
      <c r="B245" s="41"/>
      <c r="C245" s="206" t="s">
        <v>379</v>
      </c>
      <c r="D245" s="206" t="s">
        <v>181</v>
      </c>
      <c r="E245" s="207" t="s">
        <v>492</v>
      </c>
      <c r="F245" s="208" t="s">
        <v>493</v>
      </c>
      <c r="G245" s="209" t="s">
        <v>184</v>
      </c>
      <c r="H245" s="210">
        <v>0.90000000000000002</v>
      </c>
      <c r="I245" s="211"/>
      <c r="J245" s="212">
        <f>ROUND(I245*H245,2)</f>
        <v>0</v>
      </c>
      <c r="K245" s="208" t="s">
        <v>185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0.0015</v>
      </c>
      <c r="R245" s="215">
        <f>Q245*H245</f>
        <v>0.0013500000000000001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206</v>
      </c>
      <c r="AT245" s="217" t="s">
        <v>181</v>
      </c>
      <c r="AU245" s="217" t="s">
        <v>82</v>
      </c>
      <c r="AY245" s="19" t="s">
        <v>178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206</v>
      </c>
      <c r="BM245" s="217" t="s">
        <v>373</v>
      </c>
    </row>
    <row r="246" s="2" customFormat="1">
      <c r="A246" s="40"/>
      <c r="B246" s="41"/>
      <c r="C246" s="42"/>
      <c r="D246" s="219" t="s">
        <v>187</v>
      </c>
      <c r="E246" s="42"/>
      <c r="F246" s="220" t="s">
        <v>494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187</v>
      </c>
      <c r="AU246" s="19" t="s">
        <v>82</v>
      </c>
    </row>
    <row r="247" s="13" customFormat="1">
      <c r="A247" s="13"/>
      <c r="B247" s="224"/>
      <c r="C247" s="225"/>
      <c r="D247" s="226" t="s">
        <v>189</v>
      </c>
      <c r="E247" s="227" t="s">
        <v>19</v>
      </c>
      <c r="F247" s="228" t="s">
        <v>730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189</v>
      </c>
      <c r="AU247" s="234" t="s">
        <v>82</v>
      </c>
      <c r="AV247" s="13" t="s">
        <v>80</v>
      </c>
      <c r="AW247" s="13" t="s">
        <v>33</v>
      </c>
      <c r="AX247" s="13" t="s">
        <v>72</v>
      </c>
      <c r="AY247" s="234" t="s">
        <v>178</v>
      </c>
    </row>
    <row r="248" s="14" customFormat="1">
      <c r="A248" s="14"/>
      <c r="B248" s="235"/>
      <c r="C248" s="236"/>
      <c r="D248" s="226" t="s">
        <v>189</v>
      </c>
      <c r="E248" s="237" t="s">
        <v>19</v>
      </c>
      <c r="F248" s="238" t="s">
        <v>731</v>
      </c>
      <c r="G248" s="236"/>
      <c r="H248" s="239">
        <v>0.90000000000000002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189</v>
      </c>
      <c r="AU248" s="245" t="s">
        <v>82</v>
      </c>
      <c r="AV248" s="14" t="s">
        <v>82</v>
      </c>
      <c r="AW248" s="14" t="s">
        <v>33</v>
      </c>
      <c r="AX248" s="14" t="s">
        <v>72</v>
      </c>
      <c r="AY248" s="245" t="s">
        <v>178</v>
      </c>
    </row>
    <row r="249" s="15" customFormat="1">
      <c r="A249" s="15"/>
      <c r="B249" s="246"/>
      <c r="C249" s="247"/>
      <c r="D249" s="226" t="s">
        <v>189</v>
      </c>
      <c r="E249" s="248" t="s">
        <v>19</v>
      </c>
      <c r="F249" s="249" t="s">
        <v>193</v>
      </c>
      <c r="G249" s="247"/>
      <c r="H249" s="250">
        <v>0.90000000000000002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189</v>
      </c>
      <c r="AU249" s="256" t="s">
        <v>82</v>
      </c>
      <c r="AV249" s="15" t="s">
        <v>186</v>
      </c>
      <c r="AW249" s="15" t="s">
        <v>33</v>
      </c>
      <c r="AX249" s="15" t="s">
        <v>80</v>
      </c>
      <c r="AY249" s="256" t="s">
        <v>178</v>
      </c>
    </row>
    <row r="250" s="2" customFormat="1" ht="21.75" customHeight="1">
      <c r="A250" s="40"/>
      <c r="B250" s="41"/>
      <c r="C250" s="206" t="s">
        <v>302</v>
      </c>
      <c r="D250" s="206" t="s">
        <v>181</v>
      </c>
      <c r="E250" s="207" t="s">
        <v>495</v>
      </c>
      <c r="F250" s="208" t="s">
        <v>496</v>
      </c>
      <c r="G250" s="209" t="s">
        <v>184</v>
      </c>
      <c r="H250" s="210">
        <v>0.90000000000000002</v>
      </c>
      <c r="I250" s="211"/>
      <c r="J250" s="212">
        <f>ROUND(I250*H250,2)</f>
        <v>0</v>
      </c>
      <c r="K250" s="208" t="s">
        <v>185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0.0044999999999999997</v>
      </c>
      <c r="R250" s="215">
        <f>Q250*H250</f>
        <v>0.0040499999999999998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206</v>
      </c>
      <c r="AT250" s="217" t="s">
        <v>181</v>
      </c>
      <c r="AU250" s="217" t="s">
        <v>82</v>
      </c>
      <c r="AY250" s="19" t="s">
        <v>178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206</v>
      </c>
      <c r="BM250" s="217" t="s">
        <v>377</v>
      </c>
    </row>
    <row r="251" s="2" customFormat="1">
      <c r="A251" s="40"/>
      <c r="B251" s="41"/>
      <c r="C251" s="42"/>
      <c r="D251" s="219" t="s">
        <v>187</v>
      </c>
      <c r="E251" s="42"/>
      <c r="F251" s="220" t="s">
        <v>497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187</v>
      </c>
      <c r="AU251" s="19" t="s">
        <v>82</v>
      </c>
    </row>
    <row r="252" s="13" customFormat="1">
      <c r="A252" s="13"/>
      <c r="B252" s="224"/>
      <c r="C252" s="225"/>
      <c r="D252" s="226" t="s">
        <v>189</v>
      </c>
      <c r="E252" s="227" t="s">
        <v>19</v>
      </c>
      <c r="F252" s="228" t="s">
        <v>730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189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178</v>
      </c>
    </row>
    <row r="253" s="14" customFormat="1">
      <c r="A253" s="14"/>
      <c r="B253" s="235"/>
      <c r="C253" s="236"/>
      <c r="D253" s="226" t="s">
        <v>189</v>
      </c>
      <c r="E253" s="237" t="s">
        <v>19</v>
      </c>
      <c r="F253" s="238" t="s">
        <v>731</v>
      </c>
      <c r="G253" s="236"/>
      <c r="H253" s="239">
        <v>0.90000000000000002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189</v>
      </c>
      <c r="AU253" s="245" t="s">
        <v>82</v>
      </c>
      <c r="AV253" s="14" t="s">
        <v>82</v>
      </c>
      <c r="AW253" s="14" t="s">
        <v>33</v>
      </c>
      <c r="AX253" s="14" t="s">
        <v>72</v>
      </c>
      <c r="AY253" s="245" t="s">
        <v>178</v>
      </c>
    </row>
    <row r="254" s="15" customFormat="1">
      <c r="A254" s="15"/>
      <c r="B254" s="246"/>
      <c r="C254" s="247"/>
      <c r="D254" s="226" t="s">
        <v>189</v>
      </c>
      <c r="E254" s="248" t="s">
        <v>19</v>
      </c>
      <c r="F254" s="249" t="s">
        <v>193</v>
      </c>
      <c r="G254" s="247"/>
      <c r="H254" s="250">
        <v>0.90000000000000002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189</v>
      </c>
      <c r="AU254" s="256" t="s">
        <v>82</v>
      </c>
      <c r="AV254" s="15" t="s">
        <v>186</v>
      </c>
      <c r="AW254" s="15" t="s">
        <v>33</v>
      </c>
      <c r="AX254" s="15" t="s">
        <v>80</v>
      </c>
      <c r="AY254" s="256" t="s">
        <v>178</v>
      </c>
    </row>
    <row r="255" s="2" customFormat="1" ht="24.15" customHeight="1">
      <c r="A255" s="40"/>
      <c r="B255" s="41"/>
      <c r="C255" s="206" t="s">
        <v>392</v>
      </c>
      <c r="D255" s="206" t="s">
        <v>181</v>
      </c>
      <c r="E255" s="207" t="s">
        <v>499</v>
      </c>
      <c r="F255" s="208" t="s">
        <v>500</v>
      </c>
      <c r="G255" s="209" t="s">
        <v>184</v>
      </c>
      <c r="H255" s="210">
        <v>0.90000000000000002</v>
      </c>
      <c r="I255" s="211"/>
      <c r="J255" s="212">
        <f>ROUND(I255*H255,2)</f>
        <v>0</v>
      </c>
      <c r="K255" s="208" t="s">
        <v>185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0.0014499999999999999</v>
      </c>
      <c r="R255" s="215">
        <f>Q255*H255</f>
        <v>0.001305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206</v>
      </c>
      <c r="AT255" s="217" t="s">
        <v>181</v>
      </c>
      <c r="AU255" s="217" t="s">
        <v>82</v>
      </c>
      <c r="AY255" s="19" t="s">
        <v>178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206</v>
      </c>
      <c r="BM255" s="217" t="s">
        <v>382</v>
      </c>
    </row>
    <row r="256" s="2" customFormat="1">
      <c r="A256" s="40"/>
      <c r="B256" s="41"/>
      <c r="C256" s="42"/>
      <c r="D256" s="219" t="s">
        <v>187</v>
      </c>
      <c r="E256" s="42"/>
      <c r="F256" s="220" t="s">
        <v>501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187</v>
      </c>
      <c r="AU256" s="19" t="s">
        <v>82</v>
      </c>
    </row>
    <row r="257" s="13" customFormat="1">
      <c r="A257" s="13"/>
      <c r="B257" s="224"/>
      <c r="C257" s="225"/>
      <c r="D257" s="226" t="s">
        <v>189</v>
      </c>
      <c r="E257" s="227" t="s">
        <v>19</v>
      </c>
      <c r="F257" s="228" t="s">
        <v>730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189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178</v>
      </c>
    </row>
    <row r="258" s="14" customFormat="1">
      <c r="A258" s="14"/>
      <c r="B258" s="235"/>
      <c r="C258" s="236"/>
      <c r="D258" s="226" t="s">
        <v>189</v>
      </c>
      <c r="E258" s="237" t="s">
        <v>19</v>
      </c>
      <c r="F258" s="238" t="s">
        <v>731</v>
      </c>
      <c r="G258" s="236"/>
      <c r="H258" s="239">
        <v>0.90000000000000002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189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178</v>
      </c>
    </row>
    <row r="259" s="15" customFormat="1">
      <c r="A259" s="15"/>
      <c r="B259" s="246"/>
      <c r="C259" s="247"/>
      <c r="D259" s="226" t="s">
        <v>189</v>
      </c>
      <c r="E259" s="248" t="s">
        <v>19</v>
      </c>
      <c r="F259" s="249" t="s">
        <v>193</v>
      </c>
      <c r="G259" s="247"/>
      <c r="H259" s="250">
        <v>0.90000000000000002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189</v>
      </c>
      <c r="AU259" s="256" t="s">
        <v>82</v>
      </c>
      <c r="AV259" s="15" t="s">
        <v>186</v>
      </c>
      <c r="AW259" s="15" t="s">
        <v>33</v>
      </c>
      <c r="AX259" s="15" t="s">
        <v>80</v>
      </c>
      <c r="AY259" s="256" t="s">
        <v>178</v>
      </c>
    </row>
    <row r="260" s="2" customFormat="1" ht="21.75" customHeight="1">
      <c r="A260" s="40"/>
      <c r="B260" s="41"/>
      <c r="C260" s="206" t="s">
        <v>309</v>
      </c>
      <c r="D260" s="206" t="s">
        <v>181</v>
      </c>
      <c r="E260" s="207" t="s">
        <v>507</v>
      </c>
      <c r="F260" s="208" t="s">
        <v>508</v>
      </c>
      <c r="G260" s="209" t="s">
        <v>184</v>
      </c>
      <c r="H260" s="210">
        <v>0.90000000000000002</v>
      </c>
      <c r="I260" s="211"/>
      <c r="J260" s="212">
        <f>ROUND(I260*H260,2)</f>
        <v>0</v>
      </c>
      <c r="K260" s="208" t="s">
        <v>185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0.0059959999999999996</v>
      </c>
      <c r="R260" s="215">
        <f>Q260*H260</f>
        <v>0.0053964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206</v>
      </c>
      <c r="AT260" s="217" t="s">
        <v>181</v>
      </c>
      <c r="AU260" s="217" t="s">
        <v>82</v>
      </c>
      <c r="AY260" s="19" t="s">
        <v>178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206</v>
      </c>
      <c r="BM260" s="217" t="s">
        <v>388</v>
      </c>
    </row>
    <row r="261" s="2" customFormat="1">
      <c r="A261" s="40"/>
      <c r="B261" s="41"/>
      <c r="C261" s="42"/>
      <c r="D261" s="219" t="s">
        <v>187</v>
      </c>
      <c r="E261" s="42"/>
      <c r="F261" s="220" t="s">
        <v>510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187</v>
      </c>
      <c r="AU261" s="19" t="s">
        <v>82</v>
      </c>
    </row>
    <row r="262" s="13" customFormat="1">
      <c r="A262" s="13"/>
      <c r="B262" s="224"/>
      <c r="C262" s="225"/>
      <c r="D262" s="226" t="s">
        <v>189</v>
      </c>
      <c r="E262" s="227" t="s">
        <v>19</v>
      </c>
      <c r="F262" s="228" t="s">
        <v>730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189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178</v>
      </c>
    </row>
    <row r="263" s="14" customFormat="1">
      <c r="A263" s="14"/>
      <c r="B263" s="235"/>
      <c r="C263" s="236"/>
      <c r="D263" s="226" t="s">
        <v>189</v>
      </c>
      <c r="E263" s="237" t="s">
        <v>19</v>
      </c>
      <c r="F263" s="238" t="s">
        <v>731</v>
      </c>
      <c r="G263" s="236"/>
      <c r="H263" s="239">
        <v>0.90000000000000002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189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178</v>
      </c>
    </row>
    <row r="264" s="15" customFormat="1">
      <c r="A264" s="15"/>
      <c r="B264" s="246"/>
      <c r="C264" s="247"/>
      <c r="D264" s="226" t="s">
        <v>189</v>
      </c>
      <c r="E264" s="248" t="s">
        <v>19</v>
      </c>
      <c r="F264" s="249" t="s">
        <v>193</v>
      </c>
      <c r="G264" s="247"/>
      <c r="H264" s="250">
        <v>0.90000000000000002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189</v>
      </c>
      <c r="AU264" s="256" t="s">
        <v>82</v>
      </c>
      <c r="AV264" s="15" t="s">
        <v>186</v>
      </c>
      <c r="AW264" s="15" t="s">
        <v>33</v>
      </c>
      <c r="AX264" s="15" t="s">
        <v>80</v>
      </c>
      <c r="AY264" s="256" t="s">
        <v>178</v>
      </c>
    </row>
    <row r="265" s="2" customFormat="1" ht="16.5" customHeight="1">
      <c r="A265" s="40"/>
      <c r="B265" s="41"/>
      <c r="C265" s="257" t="s">
        <v>403</v>
      </c>
      <c r="D265" s="257" t="s">
        <v>360</v>
      </c>
      <c r="E265" s="258" t="s">
        <v>511</v>
      </c>
      <c r="F265" s="259" t="s">
        <v>512</v>
      </c>
      <c r="G265" s="260" t="s">
        <v>184</v>
      </c>
      <c r="H265" s="261">
        <v>1.0349999999999999</v>
      </c>
      <c r="I265" s="262"/>
      <c r="J265" s="263">
        <f>ROUND(I265*H265,2)</f>
        <v>0</v>
      </c>
      <c r="K265" s="259" t="s">
        <v>185</v>
      </c>
      <c r="L265" s="264"/>
      <c r="M265" s="265" t="s">
        <v>19</v>
      </c>
      <c r="N265" s="266" t="s">
        <v>43</v>
      </c>
      <c r="O265" s="86"/>
      <c r="P265" s="215">
        <f>O265*H265</f>
        <v>0</v>
      </c>
      <c r="Q265" s="215">
        <v>0.018409999999999999</v>
      </c>
      <c r="R265" s="215">
        <f>Q265*H265</f>
        <v>0.019054349999999998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302</v>
      </c>
      <c r="AT265" s="217" t="s">
        <v>360</v>
      </c>
      <c r="AU265" s="217" t="s">
        <v>82</v>
      </c>
      <c r="AY265" s="19" t="s">
        <v>178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206</v>
      </c>
      <c r="BM265" s="217" t="s">
        <v>732</v>
      </c>
    </row>
    <row r="266" s="13" customFormat="1">
      <c r="A266" s="13"/>
      <c r="B266" s="224"/>
      <c r="C266" s="225"/>
      <c r="D266" s="226" t="s">
        <v>189</v>
      </c>
      <c r="E266" s="227" t="s">
        <v>19</v>
      </c>
      <c r="F266" s="228" t="s">
        <v>730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189</v>
      </c>
      <c r="AU266" s="234" t="s">
        <v>82</v>
      </c>
      <c r="AV266" s="13" t="s">
        <v>80</v>
      </c>
      <c r="AW266" s="13" t="s">
        <v>33</v>
      </c>
      <c r="AX266" s="13" t="s">
        <v>72</v>
      </c>
      <c r="AY266" s="234" t="s">
        <v>178</v>
      </c>
    </row>
    <row r="267" s="14" customFormat="1">
      <c r="A267" s="14"/>
      <c r="B267" s="235"/>
      <c r="C267" s="236"/>
      <c r="D267" s="226" t="s">
        <v>189</v>
      </c>
      <c r="E267" s="237" t="s">
        <v>19</v>
      </c>
      <c r="F267" s="238" t="s">
        <v>731</v>
      </c>
      <c r="G267" s="236"/>
      <c r="H267" s="239">
        <v>0.90000000000000002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189</v>
      </c>
      <c r="AU267" s="245" t="s">
        <v>82</v>
      </c>
      <c r="AV267" s="14" t="s">
        <v>82</v>
      </c>
      <c r="AW267" s="14" t="s">
        <v>33</v>
      </c>
      <c r="AX267" s="14" t="s">
        <v>72</v>
      </c>
      <c r="AY267" s="245" t="s">
        <v>178</v>
      </c>
    </row>
    <row r="268" s="15" customFormat="1">
      <c r="A268" s="15"/>
      <c r="B268" s="246"/>
      <c r="C268" s="247"/>
      <c r="D268" s="226" t="s">
        <v>189</v>
      </c>
      <c r="E268" s="248" t="s">
        <v>19</v>
      </c>
      <c r="F268" s="249" t="s">
        <v>193</v>
      </c>
      <c r="G268" s="247"/>
      <c r="H268" s="250">
        <v>0.90000000000000002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189</v>
      </c>
      <c r="AU268" s="256" t="s">
        <v>82</v>
      </c>
      <c r="AV268" s="15" t="s">
        <v>186</v>
      </c>
      <c r="AW268" s="15" t="s">
        <v>33</v>
      </c>
      <c r="AX268" s="15" t="s">
        <v>72</v>
      </c>
      <c r="AY268" s="256" t="s">
        <v>178</v>
      </c>
    </row>
    <row r="269" s="14" customFormat="1">
      <c r="A269" s="14"/>
      <c r="B269" s="235"/>
      <c r="C269" s="236"/>
      <c r="D269" s="226" t="s">
        <v>189</v>
      </c>
      <c r="E269" s="237" t="s">
        <v>19</v>
      </c>
      <c r="F269" s="238" t="s">
        <v>733</v>
      </c>
      <c r="G269" s="236"/>
      <c r="H269" s="239">
        <v>1.0349999999999999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189</v>
      </c>
      <c r="AU269" s="245" t="s">
        <v>82</v>
      </c>
      <c r="AV269" s="14" t="s">
        <v>82</v>
      </c>
      <c r="AW269" s="14" t="s">
        <v>33</v>
      </c>
      <c r="AX269" s="14" t="s">
        <v>72</v>
      </c>
      <c r="AY269" s="245" t="s">
        <v>178</v>
      </c>
    </row>
    <row r="270" s="15" customFormat="1">
      <c r="A270" s="15"/>
      <c r="B270" s="246"/>
      <c r="C270" s="247"/>
      <c r="D270" s="226" t="s">
        <v>189</v>
      </c>
      <c r="E270" s="248" t="s">
        <v>19</v>
      </c>
      <c r="F270" s="249" t="s">
        <v>193</v>
      </c>
      <c r="G270" s="247"/>
      <c r="H270" s="250">
        <v>1.0349999999999999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189</v>
      </c>
      <c r="AU270" s="256" t="s">
        <v>82</v>
      </c>
      <c r="AV270" s="15" t="s">
        <v>186</v>
      </c>
      <c r="AW270" s="15" t="s">
        <v>33</v>
      </c>
      <c r="AX270" s="15" t="s">
        <v>80</v>
      </c>
      <c r="AY270" s="256" t="s">
        <v>178</v>
      </c>
    </row>
    <row r="271" s="2" customFormat="1" ht="24.15" customHeight="1">
      <c r="A271" s="40"/>
      <c r="B271" s="41"/>
      <c r="C271" s="206" t="s">
        <v>315</v>
      </c>
      <c r="D271" s="206" t="s">
        <v>181</v>
      </c>
      <c r="E271" s="207" t="s">
        <v>516</v>
      </c>
      <c r="F271" s="208" t="s">
        <v>517</v>
      </c>
      <c r="G271" s="209" t="s">
        <v>184</v>
      </c>
      <c r="H271" s="210">
        <v>0.90000000000000002</v>
      </c>
      <c r="I271" s="211"/>
      <c r="J271" s="212">
        <f>ROUND(I271*H271,2)</f>
        <v>0</v>
      </c>
      <c r="K271" s="208" t="s">
        <v>185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206</v>
      </c>
      <c r="AT271" s="217" t="s">
        <v>181</v>
      </c>
      <c r="AU271" s="217" t="s">
        <v>82</v>
      </c>
      <c r="AY271" s="19" t="s">
        <v>178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206</v>
      </c>
      <c r="BM271" s="217" t="s">
        <v>401</v>
      </c>
    </row>
    <row r="272" s="2" customFormat="1">
      <c r="A272" s="40"/>
      <c r="B272" s="41"/>
      <c r="C272" s="42"/>
      <c r="D272" s="219" t="s">
        <v>187</v>
      </c>
      <c r="E272" s="42"/>
      <c r="F272" s="220" t="s">
        <v>519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187</v>
      </c>
      <c r="AU272" s="19" t="s">
        <v>82</v>
      </c>
    </row>
    <row r="273" s="13" customFormat="1">
      <c r="A273" s="13"/>
      <c r="B273" s="224"/>
      <c r="C273" s="225"/>
      <c r="D273" s="226" t="s">
        <v>189</v>
      </c>
      <c r="E273" s="227" t="s">
        <v>19</v>
      </c>
      <c r="F273" s="228" t="s">
        <v>730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189</v>
      </c>
      <c r="AU273" s="234" t="s">
        <v>82</v>
      </c>
      <c r="AV273" s="13" t="s">
        <v>80</v>
      </c>
      <c r="AW273" s="13" t="s">
        <v>33</v>
      </c>
      <c r="AX273" s="13" t="s">
        <v>72</v>
      </c>
      <c r="AY273" s="234" t="s">
        <v>178</v>
      </c>
    </row>
    <row r="274" s="14" customFormat="1">
      <c r="A274" s="14"/>
      <c r="B274" s="235"/>
      <c r="C274" s="236"/>
      <c r="D274" s="226" t="s">
        <v>189</v>
      </c>
      <c r="E274" s="237" t="s">
        <v>19</v>
      </c>
      <c r="F274" s="238" t="s">
        <v>731</v>
      </c>
      <c r="G274" s="236"/>
      <c r="H274" s="239">
        <v>0.90000000000000002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189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178</v>
      </c>
    </row>
    <row r="275" s="15" customFormat="1">
      <c r="A275" s="15"/>
      <c r="B275" s="246"/>
      <c r="C275" s="247"/>
      <c r="D275" s="226" t="s">
        <v>189</v>
      </c>
      <c r="E275" s="248" t="s">
        <v>19</v>
      </c>
      <c r="F275" s="249" t="s">
        <v>193</v>
      </c>
      <c r="G275" s="247"/>
      <c r="H275" s="250">
        <v>0.90000000000000002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189</v>
      </c>
      <c r="AU275" s="256" t="s">
        <v>82</v>
      </c>
      <c r="AV275" s="15" t="s">
        <v>186</v>
      </c>
      <c r="AW275" s="15" t="s">
        <v>33</v>
      </c>
      <c r="AX275" s="15" t="s">
        <v>80</v>
      </c>
      <c r="AY275" s="256" t="s">
        <v>178</v>
      </c>
    </row>
    <row r="276" s="2" customFormat="1" ht="16.5" customHeight="1">
      <c r="A276" s="40"/>
      <c r="B276" s="41"/>
      <c r="C276" s="206" t="s">
        <v>413</v>
      </c>
      <c r="D276" s="206" t="s">
        <v>181</v>
      </c>
      <c r="E276" s="207" t="s">
        <v>520</v>
      </c>
      <c r="F276" s="208" t="s">
        <v>521</v>
      </c>
      <c r="G276" s="209" t="s">
        <v>223</v>
      </c>
      <c r="H276" s="210">
        <v>1.5</v>
      </c>
      <c r="I276" s="211"/>
      <c r="J276" s="212">
        <f>ROUND(I276*H276,2)</f>
        <v>0</v>
      </c>
      <c r="K276" s="208" t="s">
        <v>185</v>
      </c>
      <c r="L276" s="46"/>
      <c r="M276" s="213" t="s">
        <v>19</v>
      </c>
      <c r="N276" s="214" t="s">
        <v>43</v>
      </c>
      <c r="O276" s="86"/>
      <c r="P276" s="215">
        <f>O276*H276</f>
        <v>0</v>
      </c>
      <c r="Q276" s="215">
        <v>0.00018000000000000001</v>
      </c>
      <c r="R276" s="215">
        <f>Q276*H276</f>
        <v>0.00027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206</v>
      </c>
      <c r="AT276" s="217" t="s">
        <v>181</v>
      </c>
      <c r="AU276" s="217" t="s">
        <v>82</v>
      </c>
      <c r="AY276" s="19" t="s">
        <v>178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206</v>
      </c>
      <c r="BM276" s="217" t="s">
        <v>406</v>
      </c>
    </row>
    <row r="277" s="2" customFormat="1">
      <c r="A277" s="40"/>
      <c r="B277" s="41"/>
      <c r="C277" s="42"/>
      <c r="D277" s="219" t="s">
        <v>187</v>
      </c>
      <c r="E277" s="42"/>
      <c r="F277" s="220" t="s">
        <v>523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187</v>
      </c>
      <c r="AU277" s="19" t="s">
        <v>82</v>
      </c>
    </row>
    <row r="278" s="13" customFormat="1">
      <c r="A278" s="13"/>
      <c r="B278" s="224"/>
      <c r="C278" s="225"/>
      <c r="D278" s="226" t="s">
        <v>189</v>
      </c>
      <c r="E278" s="227" t="s">
        <v>19</v>
      </c>
      <c r="F278" s="228" t="s">
        <v>730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189</v>
      </c>
      <c r="AU278" s="234" t="s">
        <v>82</v>
      </c>
      <c r="AV278" s="13" t="s">
        <v>80</v>
      </c>
      <c r="AW278" s="13" t="s">
        <v>33</v>
      </c>
      <c r="AX278" s="13" t="s">
        <v>72</v>
      </c>
      <c r="AY278" s="234" t="s">
        <v>178</v>
      </c>
    </row>
    <row r="279" s="14" customFormat="1">
      <c r="A279" s="14"/>
      <c r="B279" s="235"/>
      <c r="C279" s="236"/>
      <c r="D279" s="226" t="s">
        <v>189</v>
      </c>
      <c r="E279" s="237" t="s">
        <v>19</v>
      </c>
      <c r="F279" s="238" t="s">
        <v>734</v>
      </c>
      <c r="G279" s="236"/>
      <c r="H279" s="239">
        <v>1.5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189</v>
      </c>
      <c r="AU279" s="245" t="s">
        <v>82</v>
      </c>
      <c r="AV279" s="14" t="s">
        <v>82</v>
      </c>
      <c r="AW279" s="14" t="s">
        <v>33</v>
      </c>
      <c r="AX279" s="14" t="s">
        <v>72</v>
      </c>
      <c r="AY279" s="245" t="s">
        <v>178</v>
      </c>
    </row>
    <row r="280" s="15" customFormat="1">
      <c r="A280" s="15"/>
      <c r="B280" s="246"/>
      <c r="C280" s="247"/>
      <c r="D280" s="226" t="s">
        <v>189</v>
      </c>
      <c r="E280" s="248" t="s">
        <v>19</v>
      </c>
      <c r="F280" s="249" t="s">
        <v>193</v>
      </c>
      <c r="G280" s="247"/>
      <c r="H280" s="250">
        <v>1.5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189</v>
      </c>
      <c r="AU280" s="256" t="s">
        <v>82</v>
      </c>
      <c r="AV280" s="15" t="s">
        <v>186</v>
      </c>
      <c r="AW280" s="15" t="s">
        <v>33</v>
      </c>
      <c r="AX280" s="15" t="s">
        <v>80</v>
      </c>
      <c r="AY280" s="256" t="s">
        <v>178</v>
      </c>
    </row>
    <row r="281" s="2" customFormat="1" ht="16.5" customHeight="1">
      <c r="A281" s="40"/>
      <c r="B281" s="41"/>
      <c r="C281" s="257" t="s">
        <v>325</v>
      </c>
      <c r="D281" s="257" t="s">
        <v>360</v>
      </c>
      <c r="E281" s="258" t="s">
        <v>526</v>
      </c>
      <c r="F281" s="259" t="s">
        <v>527</v>
      </c>
      <c r="G281" s="260" t="s">
        <v>223</v>
      </c>
      <c r="H281" s="261">
        <v>1.5</v>
      </c>
      <c r="I281" s="262"/>
      <c r="J281" s="263">
        <f>ROUND(I281*H281,2)</f>
        <v>0</v>
      </c>
      <c r="K281" s="259" t="s">
        <v>185</v>
      </c>
      <c r="L281" s="264"/>
      <c r="M281" s="265" t="s">
        <v>19</v>
      </c>
      <c r="N281" s="266" t="s">
        <v>43</v>
      </c>
      <c r="O281" s="86"/>
      <c r="P281" s="215">
        <f>O281*H281</f>
        <v>0</v>
      </c>
      <c r="Q281" s="215">
        <v>0.00012</v>
      </c>
      <c r="R281" s="215">
        <f>Q281*H281</f>
        <v>0.00018000000000000001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302</v>
      </c>
      <c r="AT281" s="217" t="s">
        <v>360</v>
      </c>
      <c r="AU281" s="217" t="s">
        <v>82</v>
      </c>
      <c r="AY281" s="19" t="s">
        <v>178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206</v>
      </c>
      <c r="BM281" s="217" t="s">
        <v>411</v>
      </c>
    </row>
    <row r="282" s="13" customFormat="1">
      <c r="A282" s="13"/>
      <c r="B282" s="224"/>
      <c r="C282" s="225"/>
      <c r="D282" s="226" t="s">
        <v>189</v>
      </c>
      <c r="E282" s="227" t="s">
        <v>19</v>
      </c>
      <c r="F282" s="228" t="s">
        <v>730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189</v>
      </c>
      <c r="AU282" s="234" t="s">
        <v>82</v>
      </c>
      <c r="AV282" s="13" t="s">
        <v>80</v>
      </c>
      <c r="AW282" s="13" t="s">
        <v>33</v>
      </c>
      <c r="AX282" s="13" t="s">
        <v>72</v>
      </c>
      <c r="AY282" s="234" t="s">
        <v>178</v>
      </c>
    </row>
    <row r="283" s="14" customFormat="1">
      <c r="A283" s="14"/>
      <c r="B283" s="235"/>
      <c r="C283" s="236"/>
      <c r="D283" s="226" t="s">
        <v>189</v>
      </c>
      <c r="E283" s="237" t="s">
        <v>19</v>
      </c>
      <c r="F283" s="238" t="s">
        <v>734</v>
      </c>
      <c r="G283" s="236"/>
      <c r="H283" s="239">
        <v>1.5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189</v>
      </c>
      <c r="AU283" s="245" t="s">
        <v>82</v>
      </c>
      <c r="AV283" s="14" t="s">
        <v>82</v>
      </c>
      <c r="AW283" s="14" t="s">
        <v>33</v>
      </c>
      <c r="AX283" s="14" t="s">
        <v>72</v>
      </c>
      <c r="AY283" s="245" t="s">
        <v>178</v>
      </c>
    </row>
    <row r="284" s="15" customFormat="1">
      <c r="A284" s="15"/>
      <c r="B284" s="246"/>
      <c r="C284" s="247"/>
      <c r="D284" s="226" t="s">
        <v>189</v>
      </c>
      <c r="E284" s="248" t="s">
        <v>19</v>
      </c>
      <c r="F284" s="249" t="s">
        <v>193</v>
      </c>
      <c r="G284" s="247"/>
      <c r="H284" s="250">
        <v>1.5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189</v>
      </c>
      <c r="AU284" s="256" t="s">
        <v>82</v>
      </c>
      <c r="AV284" s="15" t="s">
        <v>186</v>
      </c>
      <c r="AW284" s="15" t="s">
        <v>33</v>
      </c>
      <c r="AX284" s="15" t="s">
        <v>80</v>
      </c>
      <c r="AY284" s="256" t="s">
        <v>178</v>
      </c>
    </row>
    <row r="285" s="2" customFormat="1" ht="16.5" customHeight="1">
      <c r="A285" s="40"/>
      <c r="B285" s="41"/>
      <c r="C285" s="206" t="s">
        <v>422</v>
      </c>
      <c r="D285" s="206" t="s">
        <v>181</v>
      </c>
      <c r="E285" s="207" t="s">
        <v>529</v>
      </c>
      <c r="F285" s="208" t="s">
        <v>530</v>
      </c>
      <c r="G285" s="209" t="s">
        <v>223</v>
      </c>
      <c r="H285" s="210">
        <v>0.59999999999999998</v>
      </c>
      <c r="I285" s="211"/>
      <c r="J285" s="212">
        <f>ROUND(I285*H285,2)</f>
        <v>0</v>
      </c>
      <c r="K285" s="208" t="s">
        <v>185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9.0000000000000006E-05</v>
      </c>
      <c r="R285" s="215">
        <f>Q285*H285</f>
        <v>5.4000000000000005E-05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206</v>
      </c>
      <c r="AT285" s="217" t="s">
        <v>181</v>
      </c>
      <c r="AU285" s="217" t="s">
        <v>82</v>
      </c>
      <c r="AY285" s="19" t="s">
        <v>178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206</v>
      </c>
      <c r="BM285" s="217" t="s">
        <v>416</v>
      </c>
    </row>
    <row r="286" s="2" customFormat="1">
      <c r="A286" s="40"/>
      <c r="B286" s="41"/>
      <c r="C286" s="42"/>
      <c r="D286" s="219" t="s">
        <v>187</v>
      </c>
      <c r="E286" s="42"/>
      <c r="F286" s="220" t="s">
        <v>532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187</v>
      </c>
      <c r="AU286" s="19" t="s">
        <v>82</v>
      </c>
    </row>
    <row r="287" s="13" customFormat="1">
      <c r="A287" s="13"/>
      <c r="B287" s="224"/>
      <c r="C287" s="225"/>
      <c r="D287" s="226" t="s">
        <v>189</v>
      </c>
      <c r="E287" s="227" t="s">
        <v>19</v>
      </c>
      <c r="F287" s="228" t="s">
        <v>730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189</v>
      </c>
      <c r="AU287" s="234" t="s">
        <v>82</v>
      </c>
      <c r="AV287" s="13" t="s">
        <v>80</v>
      </c>
      <c r="AW287" s="13" t="s">
        <v>33</v>
      </c>
      <c r="AX287" s="13" t="s">
        <v>72</v>
      </c>
      <c r="AY287" s="234" t="s">
        <v>178</v>
      </c>
    </row>
    <row r="288" s="14" customFormat="1">
      <c r="A288" s="14"/>
      <c r="B288" s="235"/>
      <c r="C288" s="236"/>
      <c r="D288" s="226" t="s">
        <v>189</v>
      </c>
      <c r="E288" s="237" t="s">
        <v>19</v>
      </c>
      <c r="F288" s="238" t="s">
        <v>533</v>
      </c>
      <c r="G288" s="236"/>
      <c r="H288" s="239">
        <v>0.59999999999999998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189</v>
      </c>
      <c r="AU288" s="245" t="s">
        <v>82</v>
      </c>
      <c r="AV288" s="14" t="s">
        <v>82</v>
      </c>
      <c r="AW288" s="14" t="s">
        <v>33</v>
      </c>
      <c r="AX288" s="14" t="s">
        <v>72</v>
      </c>
      <c r="AY288" s="245" t="s">
        <v>178</v>
      </c>
    </row>
    <row r="289" s="15" customFormat="1">
      <c r="A289" s="15"/>
      <c r="B289" s="246"/>
      <c r="C289" s="247"/>
      <c r="D289" s="226" t="s">
        <v>189</v>
      </c>
      <c r="E289" s="248" t="s">
        <v>19</v>
      </c>
      <c r="F289" s="249" t="s">
        <v>193</v>
      </c>
      <c r="G289" s="247"/>
      <c r="H289" s="250">
        <v>0.59999999999999998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189</v>
      </c>
      <c r="AU289" s="256" t="s">
        <v>82</v>
      </c>
      <c r="AV289" s="15" t="s">
        <v>186</v>
      </c>
      <c r="AW289" s="15" t="s">
        <v>33</v>
      </c>
      <c r="AX289" s="15" t="s">
        <v>80</v>
      </c>
      <c r="AY289" s="256" t="s">
        <v>178</v>
      </c>
    </row>
    <row r="290" s="2" customFormat="1" ht="16.5" customHeight="1">
      <c r="A290" s="40"/>
      <c r="B290" s="41"/>
      <c r="C290" s="206" t="s">
        <v>334</v>
      </c>
      <c r="D290" s="206" t="s">
        <v>181</v>
      </c>
      <c r="E290" s="207" t="s">
        <v>535</v>
      </c>
      <c r="F290" s="208" t="s">
        <v>536</v>
      </c>
      <c r="G290" s="209" t="s">
        <v>184</v>
      </c>
      <c r="H290" s="210">
        <v>0.90000000000000002</v>
      </c>
      <c r="I290" s="211"/>
      <c r="J290" s="212">
        <f>ROUND(I290*H290,2)</f>
        <v>0</v>
      </c>
      <c r="K290" s="208" t="s">
        <v>185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4.5000000000000003E-05</v>
      </c>
      <c r="R290" s="215">
        <f>Q290*H290</f>
        <v>4.0500000000000002E-05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206</v>
      </c>
      <c r="AT290" s="217" t="s">
        <v>181</v>
      </c>
      <c r="AU290" s="217" t="s">
        <v>82</v>
      </c>
      <c r="AY290" s="19" t="s">
        <v>178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206</v>
      </c>
      <c r="BM290" s="217" t="s">
        <v>420</v>
      </c>
    </row>
    <row r="291" s="2" customFormat="1">
      <c r="A291" s="40"/>
      <c r="B291" s="41"/>
      <c r="C291" s="42"/>
      <c r="D291" s="219" t="s">
        <v>187</v>
      </c>
      <c r="E291" s="42"/>
      <c r="F291" s="220" t="s">
        <v>538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187</v>
      </c>
      <c r="AU291" s="19" t="s">
        <v>82</v>
      </c>
    </row>
    <row r="292" s="13" customFormat="1">
      <c r="A292" s="13"/>
      <c r="B292" s="224"/>
      <c r="C292" s="225"/>
      <c r="D292" s="226" t="s">
        <v>189</v>
      </c>
      <c r="E292" s="227" t="s">
        <v>19</v>
      </c>
      <c r="F292" s="228" t="s">
        <v>730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189</v>
      </c>
      <c r="AU292" s="234" t="s">
        <v>82</v>
      </c>
      <c r="AV292" s="13" t="s">
        <v>80</v>
      </c>
      <c r="AW292" s="13" t="s">
        <v>33</v>
      </c>
      <c r="AX292" s="13" t="s">
        <v>72</v>
      </c>
      <c r="AY292" s="234" t="s">
        <v>178</v>
      </c>
    </row>
    <row r="293" s="14" customFormat="1">
      <c r="A293" s="14"/>
      <c r="B293" s="235"/>
      <c r="C293" s="236"/>
      <c r="D293" s="226" t="s">
        <v>189</v>
      </c>
      <c r="E293" s="237" t="s">
        <v>19</v>
      </c>
      <c r="F293" s="238" t="s">
        <v>731</v>
      </c>
      <c r="G293" s="236"/>
      <c r="H293" s="239">
        <v>0.90000000000000002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189</v>
      </c>
      <c r="AU293" s="245" t="s">
        <v>82</v>
      </c>
      <c r="AV293" s="14" t="s">
        <v>82</v>
      </c>
      <c r="AW293" s="14" t="s">
        <v>33</v>
      </c>
      <c r="AX293" s="14" t="s">
        <v>72</v>
      </c>
      <c r="AY293" s="245" t="s">
        <v>178</v>
      </c>
    </row>
    <row r="294" s="15" customFormat="1">
      <c r="A294" s="15"/>
      <c r="B294" s="246"/>
      <c r="C294" s="247"/>
      <c r="D294" s="226" t="s">
        <v>189</v>
      </c>
      <c r="E294" s="248" t="s">
        <v>19</v>
      </c>
      <c r="F294" s="249" t="s">
        <v>193</v>
      </c>
      <c r="G294" s="247"/>
      <c r="H294" s="250">
        <v>0.90000000000000002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189</v>
      </c>
      <c r="AU294" s="256" t="s">
        <v>82</v>
      </c>
      <c r="AV294" s="15" t="s">
        <v>186</v>
      </c>
      <c r="AW294" s="15" t="s">
        <v>33</v>
      </c>
      <c r="AX294" s="15" t="s">
        <v>80</v>
      </c>
      <c r="AY294" s="256" t="s">
        <v>178</v>
      </c>
    </row>
    <row r="295" s="2" customFormat="1" ht="24.15" customHeight="1">
      <c r="A295" s="40"/>
      <c r="B295" s="41"/>
      <c r="C295" s="206" t="s">
        <v>433</v>
      </c>
      <c r="D295" s="206" t="s">
        <v>181</v>
      </c>
      <c r="E295" s="207" t="s">
        <v>539</v>
      </c>
      <c r="F295" s="208" t="s">
        <v>540</v>
      </c>
      <c r="G295" s="209" t="s">
        <v>251</v>
      </c>
      <c r="H295" s="210">
        <v>0.025000000000000001</v>
      </c>
      <c r="I295" s="211"/>
      <c r="J295" s="212">
        <f>ROUND(I295*H295,2)</f>
        <v>0</v>
      </c>
      <c r="K295" s="208" t="s">
        <v>185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206</v>
      </c>
      <c r="AT295" s="217" t="s">
        <v>181</v>
      </c>
      <c r="AU295" s="217" t="s">
        <v>82</v>
      </c>
      <c r="AY295" s="19" t="s">
        <v>178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206</v>
      </c>
      <c r="BM295" s="217" t="s">
        <v>425</v>
      </c>
    </row>
    <row r="296" s="2" customFormat="1">
      <c r="A296" s="40"/>
      <c r="B296" s="41"/>
      <c r="C296" s="42"/>
      <c r="D296" s="219" t="s">
        <v>187</v>
      </c>
      <c r="E296" s="42"/>
      <c r="F296" s="220" t="s">
        <v>542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187</v>
      </c>
      <c r="AU296" s="19" t="s">
        <v>82</v>
      </c>
    </row>
    <row r="297" s="12" customFormat="1" ht="22.8" customHeight="1">
      <c r="A297" s="12"/>
      <c r="B297" s="190"/>
      <c r="C297" s="191"/>
      <c r="D297" s="192" t="s">
        <v>71</v>
      </c>
      <c r="E297" s="204" t="s">
        <v>543</v>
      </c>
      <c r="F297" s="204" t="s">
        <v>544</v>
      </c>
      <c r="G297" s="191"/>
      <c r="H297" s="191"/>
      <c r="I297" s="194"/>
      <c r="J297" s="205">
        <f>BK297</f>
        <v>0</v>
      </c>
      <c r="K297" s="191"/>
      <c r="L297" s="196"/>
      <c r="M297" s="197"/>
      <c r="N297" s="198"/>
      <c r="O297" s="198"/>
      <c r="P297" s="199">
        <f>SUM(P298:P310)</f>
        <v>0</v>
      </c>
      <c r="Q297" s="198"/>
      <c r="R297" s="199">
        <f>SUM(R298:R310)</f>
        <v>0.038275199999999995</v>
      </c>
      <c r="S297" s="198"/>
      <c r="T297" s="200">
        <f>SUM(T298:T310)</f>
        <v>0.0012403999999999998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82</v>
      </c>
      <c r="AT297" s="202" t="s">
        <v>71</v>
      </c>
      <c r="AU297" s="202" t="s">
        <v>80</v>
      </c>
      <c r="AY297" s="201" t="s">
        <v>178</v>
      </c>
      <c r="BK297" s="203">
        <f>SUM(BK298:BK310)</f>
        <v>0</v>
      </c>
    </row>
    <row r="298" s="2" customFormat="1" ht="16.5" customHeight="1">
      <c r="A298" s="40"/>
      <c r="B298" s="41"/>
      <c r="C298" s="206" t="s">
        <v>340</v>
      </c>
      <c r="D298" s="206" t="s">
        <v>181</v>
      </c>
      <c r="E298" s="207" t="s">
        <v>546</v>
      </c>
      <c r="F298" s="208" t="s">
        <v>547</v>
      </c>
      <c r="G298" s="209" t="s">
        <v>184</v>
      </c>
      <c r="H298" s="210">
        <v>35.439999999999998</v>
      </c>
      <c r="I298" s="211"/>
      <c r="J298" s="212">
        <f>ROUND(I298*H298,2)</f>
        <v>0</v>
      </c>
      <c r="K298" s="208" t="s">
        <v>185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3.4999999999999997E-05</v>
      </c>
      <c r="T298" s="216">
        <f>S298*H298</f>
        <v>0.0012403999999999998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206</v>
      </c>
      <c r="AT298" s="217" t="s">
        <v>181</v>
      </c>
      <c r="AU298" s="217" t="s">
        <v>82</v>
      </c>
      <c r="AY298" s="19" t="s">
        <v>178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206</v>
      </c>
      <c r="BM298" s="217" t="s">
        <v>429</v>
      </c>
    </row>
    <row r="299" s="2" customFormat="1">
      <c r="A299" s="40"/>
      <c r="B299" s="41"/>
      <c r="C299" s="42"/>
      <c r="D299" s="219" t="s">
        <v>187</v>
      </c>
      <c r="E299" s="42"/>
      <c r="F299" s="220" t="s">
        <v>549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187</v>
      </c>
      <c r="AU299" s="19" t="s">
        <v>82</v>
      </c>
    </row>
    <row r="300" s="13" customFormat="1">
      <c r="A300" s="13"/>
      <c r="B300" s="224"/>
      <c r="C300" s="225"/>
      <c r="D300" s="226" t="s">
        <v>189</v>
      </c>
      <c r="E300" s="227" t="s">
        <v>19</v>
      </c>
      <c r="F300" s="228" t="s">
        <v>190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189</v>
      </c>
      <c r="AU300" s="234" t="s">
        <v>82</v>
      </c>
      <c r="AV300" s="13" t="s">
        <v>80</v>
      </c>
      <c r="AW300" s="13" t="s">
        <v>33</v>
      </c>
      <c r="AX300" s="13" t="s">
        <v>72</v>
      </c>
      <c r="AY300" s="234" t="s">
        <v>178</v>
      </c>
    </row>
    <row r="301" s="13" customFormat="1">
      <c r="A301" s="13"/>
      <c r="B301" s="224"/>
      <c r="C301" s="225"/>
      <c r="D301" s="226" t="s">
        <v>189</v>
      </c>
      <c r="E301" s="227" t="s">
        <v>19</v>
      </c>
      <c r="F301" s="228" t="s">
        <v>550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189</v>
      </c>
      <c r="AU301" s="234" t="s">
        <v>82</v>
      </c>
      <c r="AV301" s="13" t="s">
        <v>80</v>
      </c>
      <c r="AW301" s="13" t="s">
        <v>33</v>
      </c>
      <c r="AX301" s="13" t="s">
        <v>72</v>
      </c>
      <c r="AY301" s="234" t="s">
        <v>178</v>
      </c>
    </row>
    <row r="302" s="14" customFormat="1">
      <c r="A302" s="14"/>
      <c r="B302" s="235"/>
      <c r="C302" s="236"/>
      <c r="D302" s="226" t="s">
        <v>189</v>
      </c>
      <c r="E302" s="237" t="s">
        <v>19</v>
      </c>
      <c r="F302" s="238" t="s">
        <v>663</v>
      </c>
      <c r="G302" s="236"/>
      <c r="H302" s="239">
        <v>35.439999999999998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189</v>
      </c>
      <c r="AU302" s="245" t="s">
        <v>82</v>
      </c>
      <c r="AV302" s="14" t="s">
        <v>82</v>
      </c>
      <c r="AW302" s="14" t="s">
        <v>33</v>
      </c>
      <c r="AX302" s="14" t="s">
        <v>72</v>
      </c>
      <c r="AY302" s="245" t="s">
        <v>178</v>
      </c>
    </row>
    <row r="303" s="15" customFormat="1">
      <c r="A303" s="15"/>
      <c r="B303" s="246"/>
      <c r="C303" s="247"/>
      <c r="D303" s="226" t="s">
        <v>189</v>
      </c>
      <c r="E303" s="248" t="s">
        <v>19</v>
      </c>
      <c r="F303" s="249" t="s">
        <v>193</v>
      </c>
      <c r="G303" s="247"/>
      <c r="H303" s="250">
        <v>35.439999999999998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189</v>
      </c>
      <c r="AU303" s="256" t="s">
        <v>82</v>
      </c>
      <c r="AV303" s="15" t="s">
        <v>186</v>
      </c>
      <c r="AW303" s="15" t="s">
        <v>33</v>
      </c>
      <c r="AX303" s="15" t="s">
        <v>80</v>
      </c>
      <c r="AY303" s="256" t="s">
        <v>178</v>
      </c>
    </row>
    <row r="304" s="2" customFormat="1" ht="16.5" customHeight="1">
      <c r="A304" s="40"/>
      <c r="B304" s="41"/>
      <c r="C304" s="257" t="s">
        <v>445</v>
      </c>
      <c r="D304" s="257" t="s">
        <v>360</v>
      </c>
      <c r="E304" s="258" t="s">
        <v>551</v>
      </c>
      <c r="F304" s="259" t="s">
        <v>552</v>
      </c>
      <c r="G304" s="260" t="s">
        <v>184</v>
      </c>
      <c r="H304" s="261">
        <v>42.527999999999999</v>
      </c>
      <c r="I304" s="262"/>
      <c r="J304" s="263">
        <f>ROUND(I304*H304,2)</f>
        <v>0</v>
      </c>
      <c r="K304" s="259" t="s">
        <v>185</v>
      </c>
      <c r="L304" s="264"/>
      <c r="M304" s="265" t="s">
        <v>19</v>
      </c>
      <c r="N304" s="266" t="s">
        <v>43</v>
      </c>
      <c r="O304" s="86"/>
      <c r="P304" s="215">
        <f>O304*H304</f>
        <v>0</v>
      </c>
      <c r="Q304" s="215">
        <v>0.00089999999999999998</v>
      </c>
      <c r="R304" s="215">
        <f>Q304*H304</f>
        <v>0.038275199999999995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302</v>
      </c>
      <c r="AT304" s="217" t="s">
        <v>360</v>
      </c>
      <c r="AU304" s="217" t="s">
        <v>82</v>
      </c>
      <c r="AY304" s="19" t="s">
        <v>178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206</v>
      </c>
      <c r="BM304" s="217" t="s">
        <v>436</v>
      </c>
    </row>
    <row r="305" s="13" customFormat="1">
      <c r="A305" s="13"/>
      <c r="B305" s="224"/>
      <c r="C305" s="225"/>
      <c r="D305" s="226" t="s">
        <v>189</v>
      </c>
      <c r="E305" s="227" t="s">
        <v>19</v>
      </c>
      <c r="F305" s="228" t="s">
        <v>190</v>
      </c>
      <c r="G305" s="225"/>
      <c r="H305" s="227" t="s">
        <v>19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189</v>
      </c>
      <c r="AU305" s="234" t="s">
        <v>82</v>
      </c>
      <c r="AV305" s="13" t="s">
        <v>80</v>
      </c>
      <c r="AW305" s="13" t="s">
        <v>33</v>
      </c>
      <c r="AX305" s="13" t="s">
        <v>72</v>
      </c>
      <c r="AY305" s="234" t="s">
        <v>178</v>
      </c>
    </row>
    <row r="306" s="13" customFormat="1">
      <c r="A306" s="13"/>
      <c r="B306" s="224"/>
      <c r="C306" s="225"/>
      <c r="D306" s="226" t="s">
        <v>189</v>
      </c>
      <c r="E306" s="227" t="s">
        <v>19</v>
      </c>
      <c r="F306" s="228" t="s">
        <v>550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189</v>
      </c>
      <c r="AU306" s="234" t="s">
        <v>82</v>
      </c>
      <c r="AV306" s="13" t="s">
        <v>80</v>
      </c>
      <c r="AW306" s="13" t="s">
        <v>33</v>
      </c>
      <c r="AX306" s="13" t="s">
        <v>72</v>
      </c>
      <c r="AY306" s="234" t="s">
        <v>178</v>
      </c>
    </row>
    <row r="307" s="14" customFormat="1">
      <c r="A307" s="14"/>
      <c r="B307" s="235"/>
      <c r="C307" s="236"/>
      <c r="D307" s="226" t="s">
        <v>189</v>
      </c>
      <c r="E307" s="237" t="s">
        <v>19</v>
      </c>
      <c r="F307" s="238" t="s">
        <v>663</v>
      </c>
      <c r="G307" s="236"/>
      <c r="H307" s="239">
        <v>35.439999999999998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189</v>
      </c>
      <c r="AU307" s="245" t="s">
        <v>82</v>
      </c>
      <c r="AV307" s="14" t="s">
        <v>82</v>
      </c>
      <c r="AW307" s="14" t="s">
        <v>33</v>
      </c>
      <c r="AX307" s="14" t="s">
        <v>72</v>
      </c>
      <c r="AY307" s="245" t="s">
        <v>178</v>
      </c>
    </row>
    <row r="308" s="15" customFormat="1">
      <c r="A308" s="15"/>
      <c r="B308" s="246"/>
      <c r="C308" s="247"/>
      <c r="D308" s="226" t="s">
        <v>189</v>
      </c>
      <c r="E308" s="248" t="s">
        <v>19</v>
      </c>
      <c r="F308" s="249" t="s">
        <v>193</v>
      </c>
      <c r="G308" s="247"/>
      <c r="H308" s="250">
        <v>35.439999999999998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189</v>
      </c>
      <c r="AU308" s="256" t="s">
        <v>82</v>
      </c>
      <c r="AV308" s="15" t="s">
        <v>186</v>
      </c>
      <c r="AW308" s="15" t="s">
        <v>33</v>
      </c>
      <c r="AX308" s="15" t="s">
        <v>72</v>
      </c>
      <c r="AY308" s="256" t="s">
        <v>178</v>
      </c>
    </row>
    <row r="309" s="14" customFormat="1">
      <c r="A309" s="14"/>
      <c r="B309" s="235"/>
      <c r="C309" s="236"/>
      <c r="D309" s="226" t="s">
        <v>189</v>
      </c>
      <c r="E309" s="237" t="s">
        <v>19</v>
      </c>
      <c r="F309" s="238" t="s">
        <v>664</v>
      </c>
      <c r="G309" s="236"/>
      <c r="H309" s="239">
        <v>42.527999999999999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189</v>
      </c>
      <c r="AU309" s="245" t="s">
        <v>82</v>
      </c>
      <c r="AV309" s="14" t="s">
        <v>82</v>
      </c>
      <c r="AW309" s="14" t="s">
        <v>33</v>
      </c>
      <c r="AX309" s="14" t="s">
        <v>72</v>
      </c>
      <c r="AY309" s="245" t="s">
        <v>178</v>
      </c>
    </row>
    <row r="310" s="15" customFormat="1">
      <c r="A310" s="15"/>
      <c r="B310" s="246"/>
      <c r="C310" s="247"/>
      <c r="D310" s="226" t="s">
        <v>189</v>
      </c>
      <c r="E310" s="248" t="s">
        <v>19</v>
      </c>
      <c r="F310" s="249" t="s">
        <v>193</v>
      </c>
      <c r="G310" s="247"/>
      <c r="H310" s="250">
        <v>42.527999999999999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189</v>
      </c>
      <c r="AU310" s="256" t="s">
        <v>82</v>
      </c>
      <c r="AV310" s="15" t="s">
        <v>186</v>
      </c>
      <c r="AW310" s="15" t="s">
        <v>33</v>
      </c>
      <c r="AX310" s="15" t="s">
        <v>80</v>
      </c>
      <c r="AY310" s="256" t="s">
        <v>178</v>
      </c>
    </row>
    <row r="311" s="12" customFormat="1" ht="22.8" customHeight="1">
      <c r="A311" s="12"/>
      <c r="B311" s="190"/>
      <c r="C311" s="191"/>
      <c r="D311" s="192" t="s">
        <v>71</v>
      </c>
      <c r="E311" s="204" t="s">
        <v>554</v>
      </c>
      <c r="F311" s="204" t="s">
        <v>555</v>
      </c>
      <c r="G311" s="191"/>
      <c r="H311" s="191"/>
      <c r="I311" s="194"/>
      <c r="J311" s="205">
        <f>BK311</f>
        <v>0</v>
      </c>
      <c r="K311" s="191"/>
      <c r="L311" s="196"/>
      <c r="M311" s="197"/>
      <c r="N311" s="198"/>
      <c r="O311" s="198"/>
      <c r="P311" s="199">
        <f>SUM(P312:P334)</f>
        <v>0</v>
      </c>
      <c r="Q311" s="198"/>
      <c r="R311" s="199">
        <f>SUM(R312:R334)</f>
        <v>0.027386670499999998</v>
      </c>
      <c r="S311" s="198"/>
      <c r="T311" s="200">
        <f>SUM(T312:T334)</f>
        <v>0.00024329999999999998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82</v>
      </c>
      <c r="AT311" s="202" t="s">
        <v>71</v>
      </c>
      <c r="AU311" s="202" t="s">
        <v>80</v>
      </c>
      <c r="AY311" s="201" t="s">
        <v>178</v>
      </c>
      <c r="BK311" s="203">
        <f>SUM(BK312:BK334)</f>
        <v>0</v>
      </c>
    </row>
    <row r="312" s="2" customFormat="1" ht="24.15" customHeight="1">
      <c r="A312" s="40"/>
      <c r="B312" s="41"/>
      <c r="C312" s="206" t="s">
        <v>346</v>
      </c>
      <c r="D312" s="206" t="s">
        <v>181</v>
      </c>
      <c r="E312" s="207" t="s">
        <v>557</v>
      </c>
      <c r="F312" s="208" t="s">
        <v>558</v>
      </c>
      <c r="G312" s="209" t="s">
        <v>184</v>
      </c>
      <c r="H312" s="210">
        <v>8.1099999999999994</v>
      </c>
      <c r="I312" s="211"/>
      <c r="J312" s="212">
        <f>ROUND(I312*H312,2)</f>
        <v>0</v>
      </c>
      <c r="K312" s="208" t="s">
        <v>185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3.0000000000000001E-05</v>
      </c>
      <c r="T312" s="216">
        <f>S312*H312</f>
        <v>0.00024329999999999998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206</v>
      </c>
      <c r="AT312" s="217" t="s">
        <v>181</v>
      </c>
      <c r="AU312" s="217" t="s">
        <v>82</v>
      </c>
      <c r="AY312" s="19" t="s">
        <v>178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206</v>
      </c>
      <c r="BM312" s="217" t="s">
        <v>441</v>
      </c>
    </row>
    <row r="313" s="2" customFormat="1">
      <c r="A313" s="40"/>
      <c r="B313" s="41"/>
      <c r="C313" s="42"/>
      <c r="D313" s="219" t="s">
        <v>187</v>
      </c>
      <c r="E313" s="42"/>
      <c r="F313" s="220" t="s">
        <v>560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187</v>
      </c>
      <c r="AU313" s="19" t="s">
        <v>82</v>
      </c>
    </row>
    <row r="314" s="14" customFormat="1">
      <c r="A314" s="14"/>
      <c r="B314" s="235"/>
      <c r="C314" s="236"/>
      <c r="D314" s="226" t="s">
        <v>189</v>
      </c>
      <c r="E314" s="237" t="s">
        <v>19</v>
      </c>
      <c r="F314" s="238" t="s">
        <v>735</v>
      </c>
      <c r="G314" s="236"/>
      <c r="H314" s="239">
        <v>8.1099999999999994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189</v>
      </c>
      <c r="AU314" s="245" t="s">
        <v>82</v>
      </c>
      <c r="AV314" s="14" t="s">
        <v>82</v>
      </c>
      <c r="AW314" s="14" t="s">
        <v>33</v>
      </c>
      <c r="AX314" s="14" t="s">
        <v>72</v>
      </c>
      <c r="AY314" s="245" t="s">
        <v>178</v>
      </c>
    </row>
    <row r="315" s="15" customFormat="1">
      <c r="A315" s="15"/>
      <c r="B315" s="246"/>
      <c r="C315" s="247"/>
      <c r="D315" s="226" t="s">
        <v>189</v>
      </c>
      <c r="E315" s="248" t="s">
        <v>19</v>
      </c>
      <c r="F315" s="249" t="s">
        <v>193</v>
      </c>
      <c r="G315" s="247"/>
      <c r="H315" s="250">
        <v>8.1099999999999994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189</v>
      </c>
      <c r="AU315" s="256" t="s">
        <v>82</v>
      </c>
      <c r="AV315" s="15" t="s">
        <v>186</v>
      </c>
      <c r="AW315" s="15" t="s">
        <v>33</v>
      </c>
      <c r="AX315" s="15" t="s">
        <v>80</v>
      </c>
      <c r="AY315" s="256" t="s">
        <v>178</v>
      </c>
    </row>
    <row r="316" s="2" customFormat="1" ht="16.5" customHeight="1">
      <c r="A316" s="40"/>
      <c r="B316" s="41"/>
      <c r="C316" s="257" t="s">
        <v>457</v>
      </c>
      <c r="D316" s="257" t="s">
        <v>360</v>
      </c>
      <c r="E316" s="258" t="s">
        <v>563</v>
      </c>
      <c r="F316" s="259" t="s">
        <v>564</v>
      </c>
      <c r="G316" s="260" t="s">
        <v>184</v>
      </c>
      <c r="H316" s="261">
        <v>8.516</v>
      </c>
      <c r="I316" s="262"/>
      <c r="J316" s="263">
        <f>ROUND(I316*H316,2)</f>
        <v>0</v>
      </c>
      <c r="K316" s="259" t="s">
        <v>185</v>
      </c>
      <c r="L316" s="264"/>
      <c r="M316" s="265" t="s">
        <v>19</v>
      </c>
      <c r="N316" s="266" t="s">
        <v>43</v>
      </c>
      <c r="O316" s="86"/>
      <c r="P316" s="215">
        <f>O316*H316</f>
        <v>0</v>
      </c>
      <c r="Q316" s="215">
        <v>0.00020000000000000001</v>
      </c>
      <c r="R316" s="215">
        <f>Q316*H316</f>
        <v>0.0017032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302</v>
      </c>
      <c r="AT316" s="217" t="s">
        <v>360</v>
      </c>
      <c r="AU316" s="217" t="s">
        <v>82</v>
      </c>
      <c r="AY316" s="19" t="s">
        <v>178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206</v>
      </c>
      <c r="BM316" s="217" t="s">
        <v>448</v>
      </c>
    </row>
    <row r="317" s="14" customFormat="1">
      <c r="A317" s="14"/>
      <c r="B317" s="235"/>
      <c r="C317" s="236"/>
      <c r="D317" s="226" t="s">
        <v>189</v>
      </c>
      <c r="E317" s="237" t="s">
        <v>19</v>
      </c>
      <c r="F317" s="238" t="s">
        <v>735</v>
      </c>
      <c r="G317" s="236"/>
      <c r="H317" s="239">
        <v>8.1099999999999994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189</v>
      </c>
      <c r="AU317" s="245" t="s">
        <v>82</v>
      </c>
      <c r="AV317" s="14" t="s">
        <v>82</v>
      </c>
      <c r="AW317" s="14" t="s">
        <v>33</v>
      </c>
      <c r="AX317" s="14" t="s">
        <v>72</v>
      </c>
      <c r="AY317" s="245" t="s">
        <v>178</v>
      </c>
    </row>
    <row r="318" s="15" customFormat="1">
      <c r="A318" s="15"/>
      <c r="B318" s="246"/>
      <c r="C318" s="247"/>
      <c r="D318" s="226" t="s">
        <v>189</v>
      </c>
      <c r="E318" s="248" t="s">
        <v>19</v>
      </c>
      <c r="F318" s="249" t="s">
        <v>193</v>
      </c>
      <c r="G318" s="247"/>
      <c r="H318" s="250">
        <v>8.1099999999999994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189</v>
      </c>
      <c r="AU318" s="256" t="s">
        <v>82</v>
      </c>
      <c r="AV318" s="15" t="s">
        <v>186</v>
      </c>
      <c r="AW318" s="15" t="s">
        <v>33</v>
      </c>
      <c r="AX318" s="15" t="s">
        <v>72</v>
      </c>
      <c r="AY318" s="256" t="s">
        <v>178</v>
      </c>
    </row>
    <row r="319" s="14" customFormat="1">
      <c r="A319" s="14"/>
      <c r="B319" s="235"/>
      <c r="C319" s="236"/>
      <c r="D319" s="226" t="s">
        <v>189</v>
      </c>
      <c r="E319" s="237" t="s">
        <v>19</v>
      </c>
      <c r="F319" s="238" t="s">
        <v>658</v>
      </c>
      <c r="G319" s="236"/>
      <c r="H319" s="239">
        <v>8.516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189</v>
      </c>
      <c r="AU319" s="245" t="s">
        <v>82</v>
      </c>
      <c r="AV319" s="14" t="s">
        <v>82</v>
      </c>
      <c r="AW319" s="14" t="s">
        <v>33</v>
      </c>
      <c r="AX319" s="14" t="s">
        <v>72</v>
      </c>
      <c r="AY319" s="245" t="s">
        <v>178</v>
      </c>
    </row>
    <row r="320" s="15" customFormat="1">
      <c r="A320" s="15"/>
      <c r="B320" s="246"/>
      <c r="C320" s="247"/>
      <c r="D320" s="226" t="s">
        <v>189</v>
      </c>
      <c r="E320" s="248" t="s">
        <v>19</v>
      </c>
      <c r="F320" s="249" t="s">
        <v>193</v>
      </c>
      <c r="G320" s="247"/>
      <c r="H320" s="250">
        <v>8.516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189</v>
      </c>
      <c r="AU320" s="256" t="s">
        <v>82</v>
      </c>
      <c r="AV320" s="15" t="s">
        <v>186</v>
      </c>
      <c r="AW320" s="15" t="s">
        <v>33</v>
      </c>
      <c r="AX320" s="15" t="s">
        <v>80</v>
      </c>
      <c r="AY320" s="256" t="s">
        <v>178</v>
      </c>
    </row>
    <row r="321" s="2" customFormat="1" ht="16.5" customHeight="1">
      <c r="A321" s="40"/>
      <c r="B321" s="41"/>
      <c r="C321" s="206" t="s">
        <v>350</v>
      </c>
      <c r="D321" s="206" t="s">
        <v>181</v>
      </c>
      <c r="E321" s="207" t="s">
        <v>568</v>
      </c>
      <c r="F321" s="208" t="s">
        <v>569</v>
      </c>
      <c r="G321" s="209" t="s">
        <v>184</v>
      </c>
      <c r="H321" s="210">
        <v>52.820999999999998</v>
      </c>
      <c r="I321" s="211"/>
      <c r="J321" s="212">
        <f>ROUND(I321*H321,2)</f>
        <v>0</v>
      </c>
      <c r="K321" s="208" t="s">
        <v>185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0.00020000000000000001</v>
      </c>
      <c r="R321" s="215">
        <f>Q321*H321</f>
        <v>0.010564199999999999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206</v>
      </c>
      <c r="AT321" s="217" t="s">
        <v>181</v>
      </c>
      <c r="AU321" s="217" t="s">
        <v>82</v>
      </c>
      <c r="AY321" s="19" t="s">
        <v>178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206</v>
      </c>
      <c r="BM321" s="217" t="s">
        <v>455</v>
      </c>
    </row>
    <row r="322" s="2" customFormat="1">
      <c r="A322" s="40"/>
      <c r="B322" s="41"/>
      <c r="C322" s="42"/>
      <c r="D322" s="219" t="s">
        <v>187</v>
      </c>
      <c r="E322" s="42"/>
      <c r="F322" s="220" t="s">
        <v>571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187</v>
      </c>
      <c r="AU322" s="19" t="s">
        <v>82</v>
      </c>
    </row>
    <row r="323" s="13" customFormat="1">
      <c r="A323" s="13"/>
      <c r="B323" s="224"/>
      <c r="C323" s="225"/>
      <c r="D323" s="226" t="s">
        <v>189</v>
      </c>
      <c r="E323" s="227" t="s">
        <v>19</v>
      </c>
      <c r="F323" s="228" t="s">
        <v>736</v>
      </c>
      <c r="G323" s="225"/>
      <c r="H323" s="227" t="s">
        <v>19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189</v>
      </c>
      <c r="AU323" s="234" t="s">
        <v>82</v>
      </c>
      <c r="AV323" s="13" t="s">
        <v>80</v>
      </c>
      <c r="AW323" s="13" t="s">
        <v>33</v>
      </c>
      <c r="AX323" s="13" t="s">
        <v>72</v>
      </c>
      <c r="AY323" s="234" t="s">
        <v>178</v>
      </c>
    </row>
    <row r="324" s="14" customFormat="1">
      <c r="A324" s="14"/>
      <c r="B324" s="235"/>
      <c r="C324" s="236"/>
      <c r="D324" s="226" t="s">
        <v>189</v>
      </c>
      <c r="E324" s="237" t="s">
        <v>19</v>
      </c>
      <c r="F324" s="238" t="s">
        <v>737</v>
      </c>
      <c r="G324" s="236"/>
      <c r="H324" s="239">
        <v>52.820999999999998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189</v>
      </c>
      <c r="AU324" s="245" t="s">
        <v>82</v>
      </c>
      <c r="AV324" s="14" t="s">
        <v>82</v>
      </c>
      <c r="AW324" s="14" t="s">
        <v>33</v>
      </c>
      <c r="AX324" s="14" t="s">
        <v>72</v>
      </c>
      <c r="AY324" s="245" t="s">
        <v>178</v>
      </c>
    </row>
    <row r="325" s="15" customFormat="1">
      <c r="A325" s="15"/>
      <c r="B325" s="246"/>
      <c r="C325" s="247"/>
      <c r="D325" s="226" t="s">
        <v>189</v>
      </c>
      <c r="E325" s="248" t="s">
        <v>19</v>
      </c>
      <c r="F325" s="249" t="s">
        <v>193</v>
      </c>
      <c r="G325" s="247"/>
      <c r="H325" s="250">
        <v>52.820999999999998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189</v>
      </c>
      <c r="AU325" s="256" t="s">
        <v>82</v>
      </c>
      <c r="AV325" s="15" t="s">
        <v>186</v>
      </c>
      <c r="AW325" s="15" t="s">
        <v>33</v>
      </c>
      <c r="AX325" s="15" t="s">
        <v>80</v>
      </c>
      <c r="AY325" s="256" t="s">
        <v>178</v>
      </c>
    </row>
    <row r="326" s="2" customFormat="1" ht="24.15" customHeight="1">
      <c r="A326" s="40"/>
      <c r="B326" s="41"/>
      <c r="C326" s="206" t="s">
        <v>470</v>
      </c>
      <c r="D326" s="206" t="s">
        <v>181</v>
      </c>
      <c r="E326" s="207" t="s">
        <v>573</v>
      </c>
      <c r="F326" s="208" t="s">
        <v>574</v>
      </c>
      <c r="G326" s="209" t="s">
        <v>184</v>
      </c>
      <c r="H326" s="210">
        <v>8.1099999999999994</v>
      </c>
      <c r="I326" s="211"/>
      <c r="J326" s="212">
        <f>ROUND(I326*H326,2)</f>
        <v>0</v>
      </c>
      <c r="K326" s="208" t="s">
        <v>185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8.0499999999999992E-06</v>
      </c>
      <c r="R326" s="215">
        <f>Q326*H326</f>
        <v>6.528549999999999E-05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206</v>
      </c>
      <c r="AT326" s="217" t="s">
        <v>181</v>
      </c>
      <c r="AU326" s="217" t="s">
        <v>82</v>
      </c>
      <c r="AY326" s="19" t="s">
        <v>178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206</v>
      </c>
      <c r="BM326" s="217" t="s">
        <v>460</v>
      </c>
    </row>
    <row r="327" s="2" customFormat="1">
      <c r="A327" s="40"/>
      <c r="B327" s="41"/>
      <c r="C327" s="42"/>
      <c r="D327" s="219" t="s">
        <v>187</v>
      </c>
      <c r="E327" s="42"/>
      <c r="F327" s="220" t="s">
        <v>576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187</v>
      </c>
      <c r="AU327" s="19" t="s">
        <v>82</v>
      </c>
    </row>
    <row r="328" s="14" customFormat="1">
      <c r="A328" s="14"/>
      <c r="B328" s="235"/>
      <c r="C328" s="236"/>
      <c r="D328" s="226" t="s">
        <v>189</v>
      </c>
      <c r="E328" s="237" t="s">
        <v>19</v>
      </c>
      <c r="F328" s="238" t="s">
        <v>735</v>
      </c>
      <c r="G328" s="236"/>
      <c r="H328" s="239">
        <v>8.1099999999999994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189</v>
      </c>
      <c r="AU328" s="245" t="s">
        <v>82</v>
      </c>
      <c r="AV328" s="14" t="s">
        <v>82</v>
      </c>
      <c r="AW328" s="14" t="s">
        <v>33</v>
      </c>
      <c r="AX328" s="14" t="s">
        <v>72</v>
      </c>
      <c r="AY328" s="245" t="s">
        <v>178</v>
      </c>
    </row>
    <row r="329" s="15" customFormat="1">
      <c r="A329" s="15"/>
      <c r="B329" s="246"/>
      <c r="C329" s="247"/>
      <c r="D329" s="226" t="s">
        <v>189</v>
      </c>
      <c r="E329" s="248" t="s">
        <v>19</v>
      </c>
      <c r="F329" s="249" t="s">
        <v>193</v>
      </c>
      <c r="G329" s="247"/>
      <c r="H329" s="250">
        <v>8.1099999999999994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189</v>
      </c>
      <c r="AU329" s="256" t="s">
        <v>82</v>
      </c>
      <c r="AV329" s="15" t="s">
        <v>186</v>
      </c>
      <c r="AW329" s="15" t="s">
        <v>33</v>
      </c>
      <c r="AX329" s="15" t="s">
        <v>80</v>
      </c>
      <c r="AY329" s="256" t="s">
        <v>178</v>
      </c>
    </row>
    <row r="330" s="2" customFormat="1" ht="24.15" customHeight="1">
      <c r="A330" s="40"/>
      <c r="B330" s="41"/>
      <c r="C330" s="206" t="s">
        <v>354</v>
      </c>
      <c r="D330" s="206" t="s">
        <v>181</v>
      </c>
      <c r="E330" s="207" t="s">
        <v>578</v>
      </c>
      <c r="F330" s="208" t="s">
        <v>579</v>
      </c>
      <c r="G330" s="209" t="s">
        <v>184</v>
      </c>
      <c r="H330" s="210">
        <v>52.820999999999998</v>
      </c>
      <c r="I330" s="211"/>
      <c r="J330" s="212">
        <f>ROUND(I330*H330,2)</f>
        <v>0</v>
      </c>
      <c r="K330" s="208" t="s">
        <v>185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0.00028499999999999999</v>
      </c>
      <c r="R330" s="215">
        <f>Q330*H330</f>
        <v>0.015053984999999999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206</v>
      </c>
      <c r="AT330" s="217" t="s">
        <v>181</v>
      </c>
      <c r="AU330" s="217" t="s">
        <v>82</v>
      </c>
      <c r="AY330" s="19" t="s">
        <v>178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206</v>
      </c>
      <c r="BM330" s="217" t="s">
        <v>468</v>
      </c>
    </row>
    <row r="331" s="2" customFormat="1">
      <c r="A331" s="40"/>
      <c r="B331" s="41"/>
      <c r="C331" s="42"/>
      <c r="D331" s="219" t="s">
        <v>187</v>
      </c>
      <c r="E331" s="42"/>
      <c r="F331" s="220" t="s">
        <v>581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187</v>
      </c>
      <c r="AU331" s="19" t="s">
        <v>82</v>
      </c>
    </row>
    <row r="332" s="13" customFormat="1">
      <c r="A332" s="13"/>
      <c r="B332" s="224"/>
      <c r="C332" s="225"/>
      <c r="D332" s="226" t="s">
        <v>189</v>
      </c>
      <c r="E332" s="227" t="s">
        <v>19</v>
      </c>
      <c r="F332" s="228" t="s">
        <v>736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189</v>
      </c>
      <c r="AU332" s="234" t="s">
        <v>82</v>
      </c>
      <c r="AV332" s="13" t="s">
        <v>80</v>
      </c>
      <c r="AW332" s="13" t="s">
        <v>33</v>
      </c>
      <c r="AX332" s="13" t="s">
        <v>72</v>
      </c>
      <c r="AY332" s="234" t="s">
        <v>178</v>
      </c>
    </row>
    <row r="333" s="14" customFormat="1">
      <c r="A333" s="14"/>
      <c r="B333" s="235"/>
      <c r="C333" s="236"/>
      <c r="D333" s="226" t="s">
        <v>189</v>
      </c>
      <c r="E333" s="237" t="s">
        <v>19</v>
      </c>
      <c r="F333" s="238" t="s">
        <v>737</v>
      </c>
      <c r="G333" s="236"/>
      <c r="H333" s="239">
        <v>52.820999999999998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189</v>
      </c>
      <c r="AU333" s="245" t="s">
        <v>82</v>
      </c>
      <c r="AV333" s="14" t="s">
        <v>82</v>
      </c>
      <c r="AW333" s="14" t="s">
        <v>33</v>
      </c>
      <c r="AX333" s="14" t="s">
        <v>72</v>
      </c>
      <c r="AY333" s="245" t="s">
        <v>178</v>
      </c>
    </row>
    <row r="334" s="15" customFormat="1">
      <c r="A334" s="15"/>
      <c r="B334" s="246"/>
      <c r="C334" s="247"/>
      <c r="D334" s="226" t="s">
        <v>189</v>
      </c>
      <c r="E334" s="248" t="s">
        <v>19</v>
      </c>
      <c r="F334" s="249" t="s">
        <v>193</v>
      </c>
      <c r="G334" s="247"/>
      <c r="H334" s="250">
        <v>52.820999999999998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189</v>
      </c>
      <c r="AU334" s="256" t="s">
        <v>82</v>
      </c>
      <c r="AV334" s="15" t="s">
        <v>186</v>
      </c>
      <c r="AW334" s="15" t="s">
        <v>33</v>
      </c>
      <c r="AX334" s="15" t="s">
        <v>80</v>
      </c>
      <c r="AY334" s="256" t="s">
        <v>178</v>
      </c>
    </row>
    <row r="335" s="12" customFormat="1" ht="25.92" customHeight="1">
      <c r="A335" s="12"/>
      <c r="B335" s="190"/>
      <c r="C335" s="191"/>
      <c r="D335" s="192" t="s">
        <v>71</v>
      </c>
      <c r="E335" s="193" t="s">
        <v>582</v>
      </c>
      <c r="F335" s="193" t="s">
        <v>583</v>
      </c>
      <c r="G335" s="191"/>
      <c r="H335" s="191"/>
      <c r="I335" s="194"/>
      <c r="J335" s="195">
        <f>BK335</f>
        <v>0</v>
      </c>
      <c r="K335" s="191"/>
      <c r="L335" s="196"/>
      <c r="M335" s="197"/>
      <c r="N335" s="198"/>
      <c r="O335" s="198"/>
      <c r="P335" s="199">
        <f>SUM(P336:P341)</f>
        <v>0</v>
      </c>
      <c r="Q335" s="198"/>
      <c r="R335" s="199">
        <f>SUM(R336:R341)</f>
        <v>0</v>
      </c>
      <c r="S335" s="198"/>
      <c r="T335" s="200">
        <f>SUM(T336:T341)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186</v>
      </c>
      <c r="AT335" s="202" t="s">
        <v>71</v>
      </c>
      <c r="AU335" s="202" t="s">
        <v>72</v>
      </c>
      <c r="AY335" s="201" t="s">
        <v>178</v>
      </c>
      <c r="BK335" s="203">
        <f>SUM(BK336:BK341)</f>
        <v>0</v>
      </c>
    </row>
    <row r="336" s="2" customFormat="1" ht="16.5" customHeight="1">
      <c r="A336" s="40"/>
      <c r="B336" s="41"/>
      <c r="C336" s="206" t="s">
        <v>481</v>
      </c>
      <c r="D336" s="206" t="s">
        <v>181</v>
      </c>
      <c r="E336" s="207" t="s">
        <v>584</v>
      </c>
      <c r="F336" s="208" t="s">
        <v>585</v>
      </c>
      <c r="G336" s="209" t="s">
        <v>586</v>
      </c>
      <c r="H336" s="210">
        <v>16</v>
      </c>
      <c r="I336" s="211"/>
      <c r="J336" s="212">
        <f>ROUND(I336*H336,2)</f>
        <v>0</v>
      </c>
      <c r="K336" s="208" t="s">
        <v>185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587</v>
      </c>
      <c r="AT336" s="217" t="s">
        <v>181</v>
      </c>
      <c r="AU336" s="217" t="s">
        <v>80</v>
      </c>
      <c r="AY336" s="19" t="s">
        <v>178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587</v>
      </c>
      <c r="BM336" s="217" t="s">
        <v>738</v>
      </c>
    </row>
    <row r="337" s="2" customFormat="1">
      <c r="A337" s="40"/>
      <c r="B337" s="41"/>
      <c r="C337" s="42"/>
      <c r="D337" s="219" t="s">
        <v>187</v>
      </c>
      <c r="E337" s="42"/>
      <c r="F337" s="220" t="s">
        <v>589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187</v>
      </c>
      <c r="AU337" s="19" t="s">
        <v>80</v>
      </c>
    </row>
    <row r="338" s="13" customFormat="1">
      <c r="A338" s="13"/>
      <c r="B338" s="224"/>
      <c r="C338" s="225"/>
      <c r="D338" s="226" t="s">
        <v>189</v>
      </c>
      <c r="E338" s="227" t="s">
        <v>19</v>
      </c>
      <c r="F338" s="228" t="s">
        <v>590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189</v>
      </c>
      <c r="AU338" s="234" t="s">
        <v>80</v>
      </c>
      <c r="AV338" s="13" t="s">
        <v>80</v>
      </c>
      <c r="AW338" s="13" t="s">
        <v>33</v>
      </c>
      <c r="AX338" s="13" t="s">
        <v>72</v>
      </c>
      <c r="AY338" s="234" t="s">
        <v>178</v>
      </c>
    </row>
    <row r="339" s="13" customFormat="1">
      <c r="A339" s="13"/>
      <c r="B339" s="224"/>
      <c r="C339" s="225"/>
      <c r="D339" s="226" t="s">
        <v>189</v>
      </c>
      <c r="E339" s="227" t="s">
        <v>19</v>
      </c>
      <c r="F339" s="228" t="s">
        <v>739</v>
      </c>
      <c r="G339" s="225"/>
      <c r="H339" s="227" t="s">
        <v>19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189</v>
      </c>
      <c r="AU339" s="234" t="s">
        <v>80</v>
      </c>
      <c r="AV339" s="13" t="s">
        <v>80</v>
      </c>
      <c r="AW339" s="13" t="s">
        <v>33</v>
      </c>
      <c r="AX339" s="13" t="s">
        <v>72</v>
      </c>
      <c r="AY339" s="234" t="s">
        <v>178</v>
      </c>
    </row>
    <row r="340" s="14" customFormat="1">
      <c r="A340" s="14"/>
      <c r="B340" s="235"/>
      <c r="C340" s="236"/>
      <c r="D340" s="226" t="s">
        <v>189</v>
      </c>
      <c r="E340" s="237" t="s">
        <v>19</v>
      </c>
      <c r="F340" s="238" t="s">
        <v>740</v>
      </c>
      <c r="G340" s="236"/>
      <c r="H340" s="239">
        <v>16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189</v>
      </c>
      <c r="AU340" s="245" t="s">
        <v>80</v>
      </c>
      <c r="AV340" s="14" t="s">
        <v>82</v>
      </c>
      <c r="AW340" s="14" t="s">
        <v>33</v>
      </c>
      <c r="AX340" s="14" t="s">
        <v>72</v>
      </c>
      <c r="AY340" s="245" t="s">
        <v>178</v>
      </c>
    </row>
    <row r="341" s="15" customFormat="1">
      <c r="A341" s="15"/>
      <c r="B341" s="246"/>
      <c r="C341" s="247"/>
      <c r="D341" s="226" t="s">
        <v>189</v>
      </c>
      <c r="E341" s="248" t="s">
        <v>19</v>
      </c>
      <c r="F341" s="249" t="s">
        <v>193</v>
      </c>
      <c r="G341" s="247"/>
      <c r="H341" s="250">
        <v>16</v>
      </c>
      <c r="I341" s="251"/>
      <c r="J341" s="247"/>
      <c r="K341" s="247"/>
      <c r="L341" s="252"/>
      <c r="M341" s="267"/>
      <c r="N341" s="268"/>
      <c r="O341" s="268"/>
      <c r="P341" s="268"/>
      <c r="Q341" s="268"/>
      <c r="R341" s="268"/>
      <c r="S341" s="268"/>
      <c r="T341" s="269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189</v>
      </c>
      <c r="AU341" s="256" t="s">
        <v>80</v>
      </c>
      <c r="AV341" s="15" t="s">
        <v>186</v>
      </c>
      <c r="AW341" s="15" t="s">
        <v>33</v>
      </c>
      <c r="AX341" s="15" t="s">
        <v>80</v>
      </c>
      <c r="AY341" s="256" t="s">
        <v>178</v>
      </c>
    </row>
    <row r="342" s="2" customFormat="1" ht="6.96" customHeight="1">
      <c r="A342" s="40"/>
      <c r="B342" s="61"/>
      <c r="C342" s="62"/>
      <c r="D342" s="62"/>
      <c r="E342" s="62"/>
      <c r="F342" s="62"/>
      <c r="G342" s="62"/>
      <c r="H342" s="62"/>
      <c r="I342" s="62"/>
      <c r="J342" s="62"/>
      <c r="K342" s="62"/>
      <c r="L342" s="46"/>
      <c r="M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</sheetData>
  <sheetProtection sheet="1" autoFilter="0" formatColumns="0" formatRows="0" objects="1" scenarios="1" spinCount="100000" saltValue="BplkEIFYL5eNaXzweiZyaZJMcDvAkteiDInRC2mcShATgGMJExzdNqoHc0LmJ5bAG02Ht+VCavw3vb7hCZeKcQ==" hashValue="qRKE9FYJwps6wTpmu02BAVeQHENC1IBEPeU/jOPowP2VpiNPKmZVZxCKlEYV+NCbLOdPuop7g3+LmU1Sw3Kztw==" algorithmName="SHA-512" password="CC35"/>
  <autoFilter ref="C94:K34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2/632481215"/>
    <hyperlink ref="F108" r:id="rId2" display="https://podminky.urs.cz/item/CS_URS_2024_02/949101111"/>
    <hyperlink ref="F111" r:id="rId3" display="https://podminky.urs.cz/item/CS_URS_2024_02/952901111"/>
    <hyperlink ref="F116" r:id="rId4" display="https://podminky.urs.cz/item/CS_URS_2024_02/977151114"/>
    <hyperlink ref="F128" r:id="rId5" display="https://podminky.urs.cz/item/CS_URS_2024_02/985131311"/>
    <hyperlink ref="F134" r:id="rId6" display="https://podminky.urs.cz/item/CS_URS_2024_02/997013213"/>
    <hyperlink ref="F136" r:id="rId7" display="https://podminky.urs.cz/item/CS_URS_2024_02/997013501"/>
    <hyperlink ref="F138" r:id="rId8" display="https://podminky.urs.cz/item/CS_URS_2024_02/997013509"/>
    <hyperlink ref="F142" r:id="rId9" display="https://podminky.urs.cz/item/CS_URS_2024_02/997013631"/>
    <hyperlink ref="F145" r:id="rId10" display="https://podminky.urs.cz/item/CS_URS_2024_02/998018002"/>
    <hyperlink ref="F152" r:id="rId11" display="https://podminky.urs.cz/item/CS_URS_2024_02/998727122"/>
    <hyperlink ref="F155" r:id="rId12" display="https://podminky.urs.cz/item/CS_URS_2024_02/763111921"/>
    <hyperlink ref="F160" r:id="rId13" display="https://podminky.urs.cz/item/CS_URS_2024_02/763112621"/>
    <hyperlink ref="F171" r:id="rId14" display="https://podminky.urs.cz/item/CS_URS_2024_02/763111751"/>
    <hyperlink ref="F176" r:id="rId15" display="https://podminky.urs.cz/item/CS_URS_2024_02/763111771"/>
    <hyperlink ref="F181" r:id="rId16" display="https://podminky.urs.cz/item/CS_URS_2024_02/763112812"/>
    <hyperlink ref="F188" r:id="rId17" display="https://podminky.urs.cz/item/CS_URS_2024_02/763121714"/>
    <hyperlink ref="F195" r:id="rId18" display="https://podminky.urs.cz/item/CS_URS_2024_02/763131411"/>
    <hyperlink ref="F200" r:id="rId19" display="https://podminky.urs.cz/item/CS_URS_2024_02/763131771"/>
    <hyperlink ref="F205" r:id="rId20" display="https://podminky.urs.cz/item/CS_URS_2024_02/763131821"/>
    <hyperlink ref="F212" r:id="rId21" display="https://podminky.urs.cz/item/CS_URS_2024_02/763172355"/>
    <hyperlink ref="F221" r:id="rId22" display="https://podminky.urs.cz/item/CS_URS_2024_02/998763332"/>
    <hyperlink ref="F224" r:id="rId23" display="https://podminky.urs.cz/item/CS_URS_2024_02/767995111"/>
    <hyperlink ref="F233" r:id="rId24" display="https://podminky.urs.cz/item/CS_URS_2024_02/998767122"/>
    <hyperlink ref="F236" r:id="rId25" display="https://podminky.urs.cz/item/CS_URS_2024_02/781111011"/>
    <hyperlink ref="F241" r:id="rId26" display="https://podminky.urs.cz/item/CS_URS_2024_02/781121011"/>
    <hyperlink ref="F246" r:id="rId27" display="https://podminky.urs.cz/item/CS_URS_2024_02/781131112"/>
    <hyperlink ref="F251" r:id="rId28" display="https://podminky.urs.cz/item/CS_URS_2024_02/781151031"/>
    <hyperlink ref="F256" r:id="rId29" display="https://podminky.urs.cz/item/CS_URS_2024_02/781151041"/>
    <hyperlink ref="F261" r:id="rId30" display="https://podminky.urs.cz/item/CS_URS_2024_02/781474112"/>
    <hyperlink ref="F272" r:id="rId31" display="https://podminky.urs.cz/item/CS_URS_2024_02/781472291"/>
    <hyperlink ref="F277" r:id="rId32" display="https://podminky.urs.cz/item/CS_URS_2024_02/781492251"/>
    <hyperlink ref="F286" r:id="rId33" display="https://podminky.urs.cz/item/CS_URS_2024_02/781495115"/>
    <hyperlink ref="F291" r:id="rId34" display="https://podminky.urs.cz/item/CS_URS_2024_02/781495211"/>
    <hyperlink ref="F296" r:id="rId35" display="https://podminky.urs.cz/item/CS_URS_2024_02/998781122"/>
    <hyperlink ref="F299" r:id="rId36" display="https://podminky.urs.cz/item/CS_URS_2024_02/783000103"/>
    <hyperlink ref="F313" r:id="rId37" display="https://podminky.urs.cz/item/CS_URS_2024_02/784171111"/>
    <hyperlink ref="F322" r:id="rId38" display="https://podminky.urs.cz/item/CS_URS_2024_02/784181121"/>
    <hyperlink ref="F327" r:id="rId39" display="https://podminky.urs.cz/item/CS_URS_2024_02/784191001"/>
    <hyperlink ref="F331" r:id="rId40" display="https://podminky.urs.cz/item/CS_URS_2024_02/784211101"/>
    <hyperlink ref="F337" r:id="rId41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741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ROUND((SUM(BE95:BE258)),  2)</f>
        <v>0</v>
      </c>
      <c r="G33" s="40"/>
      <c r="H33" s="40"/>
      <c r="I33" s="150">
        <v>0.20999999999999999</v>
      </c>
      <c r="J33" s="149">
        <f>ROUND(((SUM(BE95:BE258))*I33),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ROUND((SUM(BF95:BF258)),  2)</f>
        <v>0</v>
      </c>
      <c r="G34" s="40"/>
      <c r="H34" s="40"/>
      <c r="I34" s="150">
        <v>0.12</v>
      </c>
      <c r="J34" s="149">
        <f>ROUND(((SUM(BF95:BF258))*I34),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ROUND((SUM(BG95:BG258)),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ROUND((SUM(BH95:BH258)),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ROUND((SUM(BI95:BI258)),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2024-079-04 - SO04 - m.č. 2.15, 2.04 a 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142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143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742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144</v>
      </c>
      <c r="E63" s="176"/>
      <c r="F63" s="176"/>
      <c r="G63" s="176"/>
      <c r="H63" s="176"/>
      <c r="I63" s="176"/>
      <c r="J63" s="177">
        <f>J110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145</v>
      </c>
      <c r="E64" s="176"/>
      <c r="F64" s="176"/>
      <c r="G64" s="176"/>
      <c r="H64" s="176"/>
      <c r="I64" s="176"/>
      <c r="J64" s="177">
        <f>J118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147</v>
      </c>
      <c r="E65" s="176"/>
      <c r="F65" s="176"/>
      <c r="G65" s="176"/>
      <c r="H65" s="176"/>
      <c r="I65" s="176"/>
      <c r="J65" s="177">
        <f>J126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148</v>
      </c>
      <c r="E66" s="176"/>
      <c r="F66" s="176"/>
      <c r="G66" s="176"/>
      <c r="H66" s="176"/>
      <c r="I66" s="176"/>
      <c r="J66" s="177">
        <f>J134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149</v>
      </c>
      <c r="E67" s="176"/>
      <c r="F67" s="176"/>
      <c r="G67" s="176"/>
      <c r="H67" s="176"/>
      <c r="I67" s="176"/>
      <c r="J67" s="177">
        <f>J141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150</v>
      </c>
      <c r="E68" s="176"/>
      <c r="F68" s="176"/>
      <c r="G68" s="176"/>
      <c r="H68" s="176"/>
      <c r="I68" s="176"/>
      <c r="J68" s="177">
        <f>J152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151</v>
      </c>
      <c r="E69" s="170"/>
      <c r="F69" s="170"/>
      <c r="G69" s="170"/>
      <c r="H69" s="170"/>
      <c r="I69" s="170"/>
      <c r="J69" s="171">
        <f>J155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153</v>
      </c>
      <c r="E70" s="176"/>
      <c r="F70" s="176"/>
      <c r="G70" s="176"/>
      <c r="H70" s="176"/>
      <c r="I70" s="176"/>
      <c r="J70" s="177">
        <f>J156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154</v>
      </c>
      <c r="E71" s="176"/>
      <c r="F71" s="176"/>
      <c r="G71" s="176"/>
      <c r="H71" s="176"/>
      <c r="I71" s="176"/>
      <c r="J71" s="177">
        <f>J162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158</v>
      </c>
      <c r="E72" s="176"/>
      <c r="F72" s="176"/>
      <c r="G72" s="176"/>
      <c r="H72" s="176"/>
      <c r="I72" s="176"/>
      <c r="J72" s="177">
        <f>J175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160</v>
      </c>
      <c r="E73" s="176"/>
      <c r="F73" s="176"/>
      <c r="G73" s="176"/>
      <c r="H73" s="176"/>
      <c r="I73" s="176"/>
      <c r="J73" s="177">
        <f>J215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161</v>
      </c>
      <c r="E74" s="176"/>
      <c r="F74" s="176"/>
      <c r="G74" s="176"/>
      <c r="H74" s="176"/>
      <c r="I74" s="176"/>
      <c r="J74" s="177">
        <f>J235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7"/>
      <c r="C75" s="168"/>
      <c r="D75" s="169" t="s">
        <v>162</v>
      </c>
      <c r="E75" s="170"/>
      <c r="F75" s="170"/>
      <c r="G75" s="170"/>
      <c r="H75" s="170"/>
      <c r="I75" s="170"/>
      <c r="J75" s="171">
        <f>J252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163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 xml:space="preserve"> ČZU - FLD  - Dřevařský pavilon, stavební úpravy m.č. 2.09, 2.10, 2.11, 2.12, 2.21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135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2024-079-04 - SO04 - m.č. 2.15, 2.04 a ...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 xml:space="preserve">KAMÝCKÁ 1176, PRAHA - SUCHDOL </v>
      </c>
      <c r="G89" s="42"/>
      <c r="H89" s="42"/>
      <c r="I89" s="34" t="s">
        <v>23</v>
      </c>
      <c r="J89" s="74" t="str">
        <f>IF(J12="","",J12)</f>
        <v>4. 10. 2024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E15</f>
        <v>ČZU V PRAZE, FAKULTA LESNICKÁ A DŘEVAŘSKÁ, Praha 6</v>
      </c>
      <c r="G91" s="42"/>
      <c r="H91" s="42"/>
      <c r="I91" s="34" t="s">
        <v>31</v>
      </c>
      <c r="J91" s="38" t="str">
        <f>E21</f>
        <v>Ing. Vladimír Čapka Gerstnerova 5/658 Praha 7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164</v>
      </c>
      <c r="D94" s="182" t="s">
        <v>57</v>
      </c>
      <c r="E94" s="182" t="s">
        <v>53</v>
      </c>
      <c r="F94" s="182" t="s">
        <v>54</v>
      </c>
      <c r="G94" s="182" t="s">
        <v>165</v>
      </c>
      <c r="H94" s="182" t="s">
        <v>166</v>
      </c>
      <c r="I94" s="182" t="s">
        <v>167</v>
      </c>
      <c r="J94" s="182" t="s">
        <v>140</v>
      </c>
      <c r="K94" s="183" t="s">
        <v>168</v>
      </c>
      <c r="L94" s="184"/>
      <c r="M94" s="94" t="s">
        <v>19</v>
      </c>
      <c r="N94" s="95" t="s">
        <v>42</v>
      </c>
      <c r="O94" s="95" t="s">
        <v>169</v>
      </c>
      <c r="P94" s="95" t="s">
        <v>170</v>
      </c>
      <c r="Q94" s="95" t="s">
        <v>171</v>
      </c>
      <c r="R94" s="95" t="s">
        <v>172</v>
      </c>
      <c r="S94" s="95" t="s">
        <v>173</v>
      </c>
      <c r="T94" s="96" t="s">
        <v>174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175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P96+P155+P252</f>
        <v>0</v>
      </c>
      <c r="Q95" s="98"/>
      <c r="R95" s="187">
        <f>R96+R155+R252</f>
        <v>0.319621078</v>
      </c>
      <c r="S95" s="98"/>
      <c r="T95" s="188">
        <f>T96+T155+T252</f>
        <v>0.16454430000000003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141</v>
      </c>
      <c r="BK95" s="189">
        <f>BK96+BK155+BK252</f>
        <v>0</v>
      </c>
    </row>
    <row r="96" s="12" customFormat="1" ht="25.92" customHeight="1">
      <c r="A96" s="12"/>
      <c r="B96" s="190"/>
      <c r="C96" s="191"/>
      <c r="D96" s="192" t="s">
        <v>71</v>
      </c>
      <c r="E96" s="193" t="s">
        <v>176</v>
      </c>
      <c r="F96" s="193" t="s">
        <v>177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P97+P109+P110+P118+P126+P134+P141+P152</f>
        <v>0</v>
      </c>
      <c r="Q96" s="198"/>
      <c r="R96" s="199">
        <f>R97+R109+R110+R118+R126+R134+R141+R152</f>
        <v>0.064775879999999994</v>
      </c>
      <c r="S96" s="198"/>
      <c r="T96" s="200">
        <f>T97+T109+T110+T118+T126+T134+T141+T152</f>
        <v>0.00083999999999999993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72</v>
      </c>
      <c r="AY96" s="201" t="s">
        <v>178</v>
      </c>
      <c r="BK96" s="203">
        <f>BK97+BK109+BK110+BK118+BK126+BK134+BK141+BK152</f>
        <v>0</v>
      </c>
    </row>
    <row r="97" s="12" customFormat="1" ht="22.8" customHeight="1">
      <c r="A97" s="12"/>
      <c r="B97" s="190"/>
      <c r="C97" s="191"/>
      <c r="D97" s="192" t="s">
        <v>71</v>
      </c>
      <c r="E97" s="204" t="s">
        <v>179</v>
      </c>
      <c r="F97" s="204" t="s">
        <v>180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SUM(P98:P108)</f>
        <v>0</v>
      </c>
      <c r="Q97" s="198"/>
      <c r="R97" s="199">
        <f>SUM(R98:R108)</f>
        <v>0.045532080000000003</v>
      </c>
      <c r="S97" s="198"/>
      <c r="T97" s="200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80</v>
      </c>
      <c r="AY97" s="201" t="s">
        <v>178</v>
      </c>
      <c r="BK97" s="203">
        <f>SUM(BK98:BK108)</f>
        <v>0</v>
      </c>
    </row>
    <row r="98" s="2" customFormat="1" ht="16.5" customHeight="1">
      <c r="A98" s="40"/>
      <c r="B98" s="41"/>
      <c r="C98" s="206" t="s">
        <v>80</v>
      </c>
      <c r="D98" s="206" t="s">
        <v>181</v>
      </c>
      <c r="E98" s="207" t="s">
        <v>182</v>
      </c>
      <c r="F98" s="208" t="s">
        <v>183</v>
      </c>
      <c r="G98" s="209" t="s">
        <v>184</v>
      </c>
      <c r="H98" s="210">
        <v>137.976</v>
      </c>
      <c r="I98" s="211"/>
      <c r="J98" s="212">
        <f>ROUND(I98*H98,2)</f>
        <v>0</v>
      </c>
      <c r="K98" s="208" t="s">
        <v>185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0.00033</v>
      </c>
      <c r="R98" s="215">
        <f>Q98*H98</f>
        <v>0.045532080000000003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186</v>
      </c>
      <c r="AT98" s="217" t="s">
        <v>181</v>
      </c>
      <c r="AU98" s="217" t="s">
        <v>82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186</v>
      </c>
      <c r="BM98" s="217" t="s">
        <v>82</v>
      </c>
    </row>
    <row r="99" s="2" customFormat="1">
      <c r="A99" s="40"/>
      <c r="B99" s="41"/>
      <c r="C99" s="42"/>
      <c r="D99" s="219" t="s">
        <v>187</v>
      </c>
      <c r="E99" s="42"/>
      <c r="F99" s="220" t="s">
        <v>188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187</v>
      </c>
      <c r="AU99" s="19" t="s">
        <v>82</v>
      </c>
    </row>
    <row r="100" s="13" customFormat="1">
      <c r="A100" s="13"/>
      <c r="B100" s="224"/>
      <c r="C100" s="225"/>
      <c r="D100" s="226" t="s">
        <v>189</v>
      </c>
      <c r="E100" s="227" t="s">
        <v>19</v>
      </c>
      <c r="F100" s="228" t="s">
        <v>190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189</v>
      </c>
      <c r="AU100" s="234" t="s">
        <v>82</v>
      </c>
      <c r="AV100" s="13" t="s">
        <v>80</v>
      </c>
      <c r="AW100" s="13" t="s">
        <v>33</v>
      </c>
      <c r="AX100" s="13" t="s">
        <v>72</v>
      </c>
      <c r="AY100" s="234" t="s">
        <v>178</v>
      </c>
    </row>
    <row r="101" s="13" customFormat="1">
      <c r="A101" s="13"/>
      <c r="B101" s="224"/>
      <c r="C101" s="225"/>
      <c r="D101" s="226" t="s">
        <v>189</v>
      </c>
      <c r="E101" s="227" t="s">
        <v>19</v>
      </c>
      <c r="F101" s="228" t="s">
        <v>191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189</v>
      </c>
      <c r="AU101" s="234" t="s">
        <v>82</v>
      </c>
      <c r="AV101" s="13" t="s">
        <v>80</v>
      </c>
      <c r="AW101" s="13" t="s">
        <v>33</v>
      </c>
      <c r="AX101" s="13" t="s">
        <v>72</v>
      </c>
      <c r="AY101" s="234" t="s">
        <v>178</v>
      </c>
    </row>
    <row r="102" s="14" customFormat="1">
      <c r="A102" s="14"/>
      <c r="B102" s="235"/>
      <c r="C102" s="236"/>
      <c r="D102" s="226" t="s">
        <v>189</v>
      </c>
      <c r="E102" s="237" t="s">
        <v>19</v>
      </c>
      <c r="F102" s="238" t="s">
        <v>743</v>
      </c>
      <c r="G102" s="236"/>
      <c r="H102" s="239">
        <v>46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189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178</v>
      </c>
    </row>
    <row r="103" s="14" customFormat="1">
      <c r="A103" s="14"/>
      <c r="B103" s="235"/>
      <c r="C103" s="236"/>
      <c r="D103" s="226" t="s">
        <v>189</v>
      </c>
      <c r="E103" s="237" t="s">
        <v>19</v>
      </c>
      <c r="F103" s="238" t="s">
        <v>744</v>
      </c>
      <c r="G103" s="236"/>
      <c r="H103" s="239">
        <v>38.740000000000002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189</v>
      </c>
      <c r="AU103" s="245" t="s">
        <v>82</v>
      </c>
      <c r="AV103" s="14" t="s">
        <v>82</v>
      </c>
      <c r="AW103" s="14" t="s">
        <v>33</v>
      </c>
      <c r="AX103" s="14" t="s">
        <v>72</v>
      </c>
      <c r="AY103" s="245" t="s">
        <v>178</v>
      </c>
    </row>
    <row r="104" s="14" customFormat="1">
      <c r="A104" s="14"/>
      <c r="B104" s="235"/>
      <c r="C104" s="236"/>
      <c r="D104" s="226" t="s">
        <v>189</v>
      </c>
      <c r="E104" s="237" t="s">
        <v>19</v>
      </c>
      <c r="F104" s="238" t="s">
        <v>745</v>
      </c>
      <c r="G104" s="236"/>
      <c r="H104" s="239">
        <v>13.279999999999999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189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178</v>
      </c>
    </row>
    <row r="105" s="14" customFormat="1">
      <c r="A105" s="14"/>
      <c r="B105" s="235"/>
      <c r="C105" s="236"/>
      <c r="D105" s="226" t="s">
        <v>189</v>
      </c>
      <c r="E105" s="237" t="s">
        <v>19</v>
      </c>
      <c r="F105" s="238" t="s">
        <v>746</v>
      </c>
      <c r="G105" s="236"/>
      <c r="H105" s="239">
        <v>16.960000000000001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189</v>
      </c>
      <c r="AU105" s="245" t="s">
        <v>82</v>
      </c>
      <c r="AV105" s="14" t="s">
        <v>82</v>
      </c>
      <c r="AW105" s="14" t="s">
        <v>33</v>
      </c>
      <c r="AX105" s="14" t="s">
        <v>72</v>
      </c>
      <c r="AY105" s="245" t="s">
        <v>178</v>
      </c>
    </row>
    <row r="106" s="15" customFormat="1">
      <c r="A106" s="15"/>
      <c r="B106" s="246"/>
      <c r="C106" s="247"/>
      <c r="D106" s="226" t="s">
        <v>189</v>
      </c>
      <c r="E106" s="248" t="s">
        <v>19</v>
      </c>
      <c r="F106" s="249" t="s">
        <v>193</v>
      </c>
      <c r="G106" s="247"/>
      <c r="H106" s="250">
        <v>114.98000000000002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189</v>
      </c>
      <c r="AU106" s="256" t="s">
        <v>82</v>
      </c>
      <c r="AV106" s="15" t="s">
        <v>186</v>
      </c>
      <c r="AW106" s="15" t="s">
        <v>33</v>
      </c>
      <c r="AX106" s="15" t="s">
        <v>72</v>
      </c>
      <c r="AY106" s="256" t="s">
        <v>178</v>
      </c>
    </row>
    <row r="107" s="14" customFormat="1">
      <c r="A107" s="14"/>
      <c r="B107" s="235"/>
      <c r="C107" s="236"/>
      <c r="D107" s="226" t="s">
        <v>189</v>
      </c>
      <c r="E107" s="237" t="s">
        <v>19</v>
      </c>
      <c r="F107" s="238" t="s">
        <v>747</v>
      </c>
      <c r="G107" s="236"/>
      <c r="H107" s="239">
        <v>137.976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189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178</v>
      </c>
    </row>
    <row r="108" s="15" customFormat="1">
      <c r="A108" s="15"/>
      <c r="B108" s="246"/>
      <c r="C108" s="247"/>
      <c r="D108" s="226" t="s">
        <v>189</v>
      </c>
      <c r="E108" s="248" t="s">
        <v>19</v>
      </c>
      <c r="F108" s="249" t="s">
        <v>193</v>
      </c>
      <c r="G108" s="247"/>
      <c r="H108" s="250">
        <v>137.976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189</v>
      </c>
      <c r="AU108" s="256" t="s">
        <v>82</v>
      </c>
      <c r="AV108" s="15" t="s">
        <v>186</v>
      </c>
      <c r="AW108" s="15" t="s">
        <v>33</v>
      </c>
      <c r="AX108" s="15" t="s">
        <v>80</v>
      </c>
      <c r="AY108" s="256" t="s">
        <v>178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248</v>
      </c>
      <c r="F109" s="204" t="s">
        <v>748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v>0</v>
      </c>
      <c r="Q109" s="198"/>
      <c r="R109" s="199">
        <v>0</v>
      </c>
      <c r="S109" s="198"/>
      <c r="T109" s="200"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71</v>
      </c>
      <c r="AU109" s="202" t="s">
        <v>80</v>
      </c>
      <c r="AY109" s="201" t="s">
        <v>178</v>
      </c>
      <c r="BK109" s="203">
        <v>0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195</v>
      </c>
      <c r="F110" s="204" t="s">
        <v>196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SUM(P111:P117)</f>
        <v>0</v>
      </c>
      <c r="Q110" s="198"/>
      <c r="R110" s="199">
        <f>SUM(R111:R117)</f>
        <v>0.0149474</v>
      </c>
      <c r="S110" s="198"/>
      <c r="T110" s="200">
        <f>SUM(T111:T117)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178</v>
      </c>
      <c r="BK110" s="203">
        <f>SUM(BK111:BK117)</f>
        <v>0</v>
      </c>
    </row>
    <row r="111" s="2" customFormat="1" ht="24.15" customHeight="1">
      <c r="A111" s="40"/>
      <c r="B111" s="41"/>
      <c r="C111" s="206" t="s">
        <v>82</v>
      </c>
      <c r="D111" s="206" t="s">
        <v>181</v>
      </c>
      <c r="E111" s="207" t="s">
        <v>197</v>
      </c>
      <c r="F111" s="208" t="s">
        <v>198</v>
      </c>
      <c r="G111" s="209" t="s">
        <v>184</v>
      </c>
      <c r="H111" s="210">
        <v>114.98</v>
      </c>
      <c r="I111" s="211"/>
      <c r="J111" s="212">
        <f>ROUND(I111*H111,2)</f>
        <v>0</v>
      </c>
      <c r="K111" s="208" t="s">
        <v>185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0.00012999999999999999</v>
      </c>
      <c r="R111" s="215">
        <f>Q111*H111</f>
        <v>0.0149474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186</v>
      </c>
      <c r="AT111" s="217" t="s">
        <v>181</v>
      </c>
      <c r="AU111" s="217" t="s">
        <v>82</v>
      </c>
      <c r="AY111" s="19" t="s">
        <v>178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186</v>
      </c>
      <c r="BM111" s="217" t="s">
        <v>749</v>
      </c>
    </row>
    <row r="112" s="2" customFormat="1">
      <c r="A112" s="40"/>
      <c r="B112" s="41"/>
      <c r="C112" s="42"/>
      <c r="D112" s="219" t="s">
        <v>187</v>
      </c>
      <c r="E112" s="42"/>
      <c r="F112" s="220" t="s">
        <v>199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187</v>
      </c>
      <c r="AU112" s="19" t="s">
        <v>82</v>
      </c>
    </row>
    <row r="113" s="14" customFormat="1">
      <c r="A113" s="14"/>
      <c r="B113" s="235"/>
      <c r="C113" s="236"/>
      <c r="D113" s="226" t="s">
        <v>189</v>
      </c>
      <c r="E113" s="237" t="s">
        <v>19</v>
      </c>
      <c r="F113" s="238" t="s">
        <v>743</v>
      </c>
      <c r="G113" s="236"/>
      <c r="H113" s="239">
        <v>46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189</v>
      </c>
      <c r="AU113" s="245" t="s">
        <v>82</v>
      </c>
      <c r="AV113" s="14" t="s">
        <v>82</v>
      </c>
      <c r="AW113" s="14" t="s">
        <v>33</v>
      </c>
      <c r="AX113" s="14" t="s">
        <v>72</v>
      </c>
      <c r="AY113" s="245" t="s">
        <v>178</v>
      </c>
    </row>
    <row r="114" s="14" customFormat="1">
      <c r="A114" s="14"/>
      <c r="B114" s="235"/>
      <c r="C114" s="236"/>
      <c r="D114" s="226" t="s">
        <v>189</v>
      </c>
      <c r="E114" s="237" t="s">
        <v>19</v>
      </c>
      <c r="F114" s="238" t="s">
        <v>744</v>
      </c>
      <c r="G114" s="236"/>
      <c r="H114" s="239">
        <v>38.740000000000002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189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178</v>
      </c>
    </row>
    <row r="115" s="14" customFormat="1">
      <c r="A115" s="14"/>
      <c r="B115" s="235"/>
      <c r="C115" s="236"/>
      <c r="D115" s="226" t="s">
        <v>189</v>
      </c>
      <c r="E115" s="237" t="s">
        <v>19</v>
      </c>
      <c r="F115" s="238" t="s">
        <v>745</v>
      </c>
      <c r="G115" s="236"/>
      <c r="H115" s="239">
        <v>13.279999999999999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189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178</v>
      </c>
    </row>
    <row r="116" s="14" customFormat="1">
      <c r="A116" s="14"/>
      <c r="B116" s="235"/>
      <c r="C116" s="236"/>
      <c r="D116" s="226" t="s">
        <v>189</v>
      </c>
      <c r="E116" s="237" t="s">
        <v>19</v>
      </c>
      <c r="F116" s="238" t="s">
        <v>746</v>
      </c>
      <c r="G116" s="236"/>
      <c r="H116" s="239">
        <v>16.960000000000001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189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178</v>
      </c>
    </row>
    <row r="117" s="15" customFormat="1">
      <c r="A117" s="15"/>
      <c r="B117" s="246"/>
      <c r="C117" s="247"/>
      <c r="D117" s="226" t="s">
        <v>189</v>
      </c>
      <c r="E117" s="248" t="s">
        <v>19</v>
      </c>
      <c r="F117" s="249" t="s">
        <v>193</v>
      </c>
      <c r="G117" s="247"/>
      <c r="H117" s="250">
        <v>114.98000000000002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189</v>
      </c>
      <c r="AU117" s="256" t="s">
        <v>82</v>
      </c>
      <c r="AV117" s="15" t="s">
        <v>186</v>
      </c>
      <c r="AW117" s="15" t="s">
        <v>33</v>
      </c>
      <c r="AX117" s="15" t="s">
        <v>80</v>
      </c>
      <c r="AY117" s="256" t="s">
        <v>178</v>
      </c>
    </row>
    <row r="118" s="12" customFormat="1" ht="22.8" customHeight="1">
      <c r="A118" s="12"/>
      <c r="B118" s="190"/>
      <c r="C118" s="191"/>
      <c r="D118" s="192" t="s">
        <v>71</v>
      </c>
      <c r="E118" s="204" t="s">
        <v>201</v>
      </c>
      <c r="F118" s="204" t="s">
        <v>202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SUM(P119:P125)</f>
        <v>0</v>
      </c>
      <c r="Q118" s="198"/>
      <c r="R118" s="199">
        <f>SUM(R119:R125)</f>
        <v>0.0040242999999999998</v>
      </c>
      <c r="S118" s="198"/>
      <c r="T118" s="200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80</v>
      </c>
      <c r="AT118" s="202" t="s">
        <v>71</v>
      </c>
      <c r="AU118" s="202" t="s">
        <v>80</v>
      </c>
      <c r="AY118" s="201" t="s">
        <v>178</v>
      </c>
      <c r="BK118" s="203">
        <f>SUM(BK119:BK125)</f>
        <v>0</v>
      </c>
    </row>
    <row r="119" s="2" customFormat="1" ht="24.15" customHeight="1">
      <c r="A119" s="40"/>
      <c r="B119" s="41"/>
      <c r="C119" s="206" t="s">
        <v>203</v>
      </c>
      <c r="D119" s="206" t="s">
        <v>181</v>
      </c>
      <c r="E119" s="207" t="s">
        <v>204</v>
      </c>
      <c r="F119" s="208" t="s">
        <v>205</v>
      </c>
      <c r="G119" s="209" t="s">
        <v>184</v>
      </c>
      <c r="H119" s="210">
        <v>114.98</v>
      </c>
      <c r="I119" s="211"/>
      <c r="J119" s="212">
        <f>ROUND(I119*H119,2)</f>
        <v>0</v>
      </c>
      <c r="K119" s="208" t="s">
        <v>185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3.4999999999999997E-05</v>
      </c>
      <c r="R119" s="215">
        <f>Q119*H119</f>
        <v>0.0040242999999999998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206</v>
      </c>
      <c r="AT119" s="217" t="s">
        <v>181</v>
      </c>
      <c r="AU119" s="217" t="s">
        <v>82</v>
      </c>
      <c r="AY119" s="19" t="s">
        <v>178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206</v>
      </c>
      <c r="BM119" s="217" t="s">
        <v>750</v>
      </c>
    </row>
    <row r="120" s="2" customFormat="1">
      <c r="A120" s="40"/>
      <c r="B120" s="41"/>
      <c r="C120" s="42"/>
      <c r="D120" s="219" t="s">
        <v>187</v>
      </c>
      <c r="E120" s="42"/>
      <c r="F120" s="220" t="s">
        <v>208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187</v>
      </c>
      <c r="AU120" s="19" t="s">
        <v>82</v>
      </c>
    </row>
    <row r="121" s="14" customFormat="1">
      <c r="A121" s="14"/>
      <c r="B121" s="235"/>
      <c r="C121" s="236"/>
      <c r="D121" s="226" t="s">
        <v>189</v>
      </c>
      <c r="E121" s="237" t="s">
        <v>19</v>
      </c>
      <c r="F121" s="238" t="s">
        <v>743</v>
      </c>
      <c r="G121" s="236"/>
      <c r="H121" s="239">
        <v>46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189</v>
      </c>
      <c r="AU121" s="245" t="s">
        <v>82</v>
      </c>
      <c r="AV121" s="14" t="s">
        <v>82</v>
      </c>
      <c r="AW121" s="14" t="s">
        <v>33</v>
      </c>
      <c r="AX121" s="14" t="s">
        <v>72</v>
      </c>
      <c r="AY121" s="245" t="s">
        <v>178</v>
      </c>
    </row>
    <row r="122" s="14" customFormat="1">
      <c r="A122" s="14"/>
      <c r="B122" s="235"/>
      <c r="C122" s="236"/>
      <c r="D122" s="226" t="s">
        <v>189</v>
      </c>
      <c r="E122" s="237" t="s">
        <v>19</v>
      </c>
      <c r="F122" s="238" t="s">
        <v>744</v>
      </c>
      <c r="G122" s="236"/>
      <c r="H122" s="239">
        <v>38.740000000000002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189</v>
      </c>
      <c r="AU122" s="245" t="s">
        <v>82</v>
      </c>
      <c r="AV122" s="14" t="s">
        <v>82</v>
      </c>
      <c r="AW122" s="14" t="s">
        <v>33</v>
      </c>
      <c r="AX122" s="14" t="s">
        <v>72</v>
      </c>
      <c r="AY122" s="245" t="s">
        <v>178</v>
      </c>
    </row>
    <row r="123" s="14" customFormat="1">
      <c r="A123" s="14"/>
      <c r="B123" s="235"/>
      <c r="C123" s="236"/>
      <c r="D123" s="226" t="s">
        <v>189</v>
      </c>
      <c r="E123" s="237" t="s">
        <v>19</v>
      </c>
      <c r="F123" s="238" t="s">
        <v>745</v>
      </c>
      <c r="G123" s="236"/>
      <c r="H123" s="239">
        <v>13.279999999999999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189</v>
      </c>
      <c r="AU123" s="245" t="s">
        <v>82</v>
      </c>
      <c r="AV123" s="14" t="s">
        <v>82</v>
      </c>
      <c r="AW123" s="14" t="s">
        <v>33</v>
      </c>
      <c r="AX123" s="14" t="s">
        <v>72</v>
      </c>
      <c r="AY123" s="245" t="s">
        <v>178</v>
      </c>
    </row>
    <row r="124" s="14" customFormat="1">
      <c r="A124" s="14"/>
      <c r="B124" s="235"/>
      <c r="C124" s="236"/>
      <c r="D124" s="226" t="s">
        <v>189</v>
      </c>
      <c r="E124" s="237" t="s">
        <v>19</v>
      </c>
      <c r="F124" s="238" t="s">
        <v>746</v>
      </c>
      <c r="G124" s="236"/>
      <c r="H124" s="239">
        <v>16.960000000000001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189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178</v>
      </c>
    </row>
    <row r="125" s="15" customFormat="1">
      <c r="A125" s="15"/>
      <c r="B125" s="246"/>
      <c r="C125" s="247"/>
      <c r="D125" s="226" t="s">
        <v>189</v>
      </c>
      <c r="E125" s="248" t="s">
        <v>19</v>
      </c>
      <c r="F125" s="249" t="s">
        <v>193</v>
      </c>
      <c r="G125" s="247"/>
      <c r="H125" s="250">
        <v>114.98000000000002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189</v>
      </c>
      <c r="AU125" s="256" t="s">
        <v>82</v>
      </c>
      <c r="AV125" s="15" t="s">
        <v>186</v>
      </c>
      <c r="AW125" s="15" t="s">
        <v>33</v>
      </c>
      <c r="AX125" s="15" t="s">
        <v>80</v>
      </c>
      <c r="AY125" s="256" t="s">
        <v>178</v>
      </c>
    </row>
    <row r="126" s="12" customFormat="1" ht="22.8" customHeight="1">
      <c r="A126" s="12"/>
      <c r="B126" s="190"/>
      <c r="C126" s="191"/>
      <c r="D126" s="192" t="s">
        <v>71</v>
      </c>
      <c r="E126" s="204" t="s">
        <v>218</v>
      </c>
      <c r="F126" s="204" t="s">
        <v>219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SUM(P127:P133)</f>
        <v>0</v>
      </c>
      <c r="Q126" s="198"/>
      <c r="R126" s="199">
        <f>SUM(R127:R133)</f>
        <v>0.0002721</v>
      </c>
      <c r="S126" s="198"/>
      <c r="T126" s="200">
        <f>SUM(T127:T133)</f>
        <v>0.00083999999999999993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80</v>
      </c>
      <c r="AT126" s="202" t="s">
        <v>71</v>
      </c>
      <c r="AU126" s="202" t="s">
        <v>80</v>
      </c>
      <c r="AY126" s="201" t="s">
        <v>178</v>
      </c>
      <c r="BK126" s="203">
        <f>SUM(BK127:BK133)</f>
        <v>0</v>
      </c>
    </row>
    <row r="127" s="2" customFormat="1" ht="24.15" customHeight="1">
      <c r="A127" s="40"/>
      <c r="B127" s="41"/>
      <c r="C127" s="206" t="s">
        <v>186</v>
      </c>
      <c r="D127" s="206" t="s">
        <v>181</v>
      </c>
      <c r="E127" s="207" t="s">
        <v>751</v>
      </c>
      <c r="F127" s="208" t="s">
        <v>752</v>
      </c>
      <c r="G127" s="209" t="s">
        <v>223</v>
      </c>
      <c r="H127" s="210">
        <v>0.29999999999999999</v>
      </c>
      <c r="I127" s="211"/>
      <c r="J127" s="212">
        <f>ROUND(I127*H127,2)</f>
        <v>0</v>
      </c>
      <c r="K127" s="208" t="s">
        <v>185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0.00090700000000000004</v>
      </c>
      <c r="R127" s="215">
        <f>Q127*H127</f>
        <v>0.0002721</v>
      </c>
      <c r="S127" s="215">
        <v>0.0028</v>
      </c>
      <c r="T127" s="216">
        <f>S127*H127</f>
        <v>0.00083999999999999993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186</v>
      </c>
      <c r="AT127" s="217" t="s">
        <v>181</v>
      </c>
      <c r="AU127" s="217" t="s">
        <v>82</v>
      </c>
      <c r="AY127" s="19" t="s">
        <v>178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186</v>
      </c>
      <c r="BM127" s="217" t="s">
        <v>186</v>
      </c>
    </row>
    <row r="128" s="2" customFormat="1">
      <c r="A128" s="40"/>
      <c r="B128" s="41"/>
      <c r="C128" s="42"/>
      <c r="D128" s="219" t="s">
        <v>187</v>
      </c>
      <c r="E128" s="42"/>
      <c r="F128" s="220" t="s">
        <v>753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187</v>
      </c>
      <c r="AU128" s="19" t="s">
        <v>82</v>
      </c>
    </row>
    <row r="129" s="13" customFormat="1">
      <c r="A129" s="13"/>
      <c r="B129" s="224"/>
      <c r="C129" s="225"/>
      <c r="D129" s="226" t="s">
        <v>189</v>
      </c>
      <c r="E129" s="227" t="s">
        <v>19</v>
      </c>
      <c r="F129" s="228" t="s">
        <v>754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189</v>
      </c>
      <c r="AU129" s="234" t="s">
        <v>82</v>
      </c>
      <c r="AV129" s="13" t="s">
        <v>80</v>
      </c>
      <c r="AW129" s="13" t="s">
        <v>33</v>
      </c>
      <c r="AX129" s="13" t="s">
        <v>72</v>
      </c>
      <c r="AY129" s="234" t="s">
        <v>178</v>
      </c>
    </row>
    <row r="130" s="13" customFormat="1">
      <c r="A130" s="13"/>
      <c r="B130" s="224"/>
      <c r="C130" s="225"/>
      <c r="D130" s="226" t="s">
        <v>189</v>
      </c>
      <c r="E130" s="227" t="s">
        <v>19</v>
      </c>
      <c r="F130" s="228" t="s">
        <v>755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189</v>
      </c>
      <c r="AU130" s="234" t="s">
        <v>82</v>
      </c>
      <c r="AV130" s="13" t="s">
        <v>80</v>
      </c>
      <c r="AW130" s="13" t="s">
        <v>33</v>
      </c>
      <c r="AX130" s="13" t="s">
        <v>72</v>
      </c>
      <c r="AY130" s="234" t="s">
        <v>178</v>
      </c>
    </row>
    <row r="131" s="13" customFormat="1">
      <c r="A131" s="13"/>
      <c r="B131" s="224"/>
      <c r="C131" s="225"/>
      <c r="D131" s="226" t="s">
        <v>189</v>
      </c>
      <c r="E131" s="227" t="s">
        <v>19</v>
      </c>
      <c r="F131" s="228" t="s">
        <v>756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189</v>
      </c>
      <c r="AU131" s="234" t="s">
        <v>82</v>
      </c>
      <c r="AV131" s="13" t="s">
        <v>80</v>
      </c>
      <c r="AW131" s="13" t="s">
        <v>33</v>
      </c>
      <c r="AX131" s="13" t="s">
        <v>72</v>
      </c>
      <c r="AY131" s="234" t="s">
        <v>178</v>
      </c>
    </row>
    <row r="132" s="14" customFormat="1">
      <c r="A132" s="14"/>
      <c r="B132" s="235"/>
      <c r="C132" s="236"/>
      <c r="D132" s="226" t="s">
        <v>189</v>
      </c>
      <c r="E132" s="237" t="s">
        <v>19</v>
      </c>
      <c r="F132" s="238" t="s">
        <v>757</v>
      </c>
      <c r="G132" s="236"/>
      <c r="H132" s="239">
        <v>0.29999999999999999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189</v>
      </c>
      <c r="AU132" s="245" t="s">
        <v>82</v>
      </c>
      <c r="AV132" s="14" t="s">
        <v>82</v>
      </c>
      <c r="AW132" s="14" t="s">
        <v>33</v>
      </c>
      <c r="AX132" s="14" t="s">
        <v>72</v>
      </c>
      <c r="AY132" s="245" t="s">
        <v>178</v>
      </c>
    </row>
    <row r="133" s="15" customFormat="1">
      <c r="A133" s="15"/>
      <c r="B133" s="246"/>
      <c r="C133" s="247"/>
      <c r="D133" s="226" t="s">
        <v>189</v>
      </c>
      <c r="E133" s="248" t="s">
        <v>19</v>
      </c>
      <c r="F133" s="249" t="s">
        <v>193</v>
      </c>
      <c r="G133" s="247"/>
      <c r="H133" s="250">
        <v>0.29999999999999999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189</v>
      </c>
      <c r="AU133" s="256" t="s">
        <v>82</v>
      </c>
      <c r="AV133" s="15" t="s">
        <v>186</v>
      </c>
      <c r="AW133" s="15" t="s">
        <v>33</v>
      </c>
      <c r="AX133" s="15" t="s">
        <v>80</v>
      </c>
      <c r="AY133" s="256" t="s">
        <v>178</v>
      </c>
    </row>
    <row r="134" s="12" customFormat="1" ht="22.8" customHeight="1">
      <c r="A134" s="12"/>
      <c r="B134" s="190"/>
      <c r="C134" s="191"/>
      <c r="D134" s="192" t="s">
        <v>71</v>
      </c>
      <c r="E134" s="204" t="s">
        <v>233</v>
      </c>
      <c r="F134" s="204" t="s">
        <v>234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SUM(P135:P140)</f>
        <v>0</v>
      </c>
      <c r="Q134" s="198"/>
      <c r="R134" s="199">
        <f>SUM(R135:R140)</f>
        <v>0</v>
      </c>
      <c r="S134" s="198"/>
      <c r="T134" s="200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80</v>
      </c>
      <c r="AT134" s="202" t="s">
        <v>71</v>
      </c>
      <c r="AU134" s="202" t="s">
        <v>80</v>
      </c>
      <c r="AY134" s="201" t="s">
        <v>178</v>
      </c>
      <c r="BK134" s="203">
        <f>SUM(BK135:BK140)</f>
        <v>0</v>
      </c>
    </row>
    <row r="135" s="2" customFormat="1" ht="16.5" customHeight="1">
      <c r="A135" s="40"/>
      <c r="B135" s="41"/>
      <c r="C135" s="206" t="s">
        <v>220</v>
      </c>
      <c r="D135" s="206" t="s">
        <v>181</v>
      </c>
      <c r="E135" s="207" t="s">
        <v>236</v>
      </c>
      <c r="F135" s="208" t="s">
        <v>237</v>
      </c>
      <c r="G135" s="209" t="s">
        <v>184</v>
      </c>
      <c r="H135" s="210">
        <v>54.128999999999998</v>
      </c>
      <c r="I135" s="211"/>
      <c r="J135" s="212">
        <f>ROUND(I135*H135,2)</f>
        <v>0</v>
      </c>
      <c r="K135" s="208" t="s">
        <v>185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186</v>
      </c>
      <c r="AT135" s="217" t="s">
        <v>181</v>
      </c>
      <c r="AU135" s="217" t="s">
        <v>82</v>
      </c>
      <c r="AY135" s="19" t="s">
        <v>178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186</v>
      </c>
      <c r="BM135" s="217" t="s">
        <v>758</v>
      </c>
    </row>
    <row r="136" s="2" customFormat="1">
      <c r="A136" s="40"/>
      <c r="B136" s="41"/>
      <c r="C136" s="42"/>
      <c r="D136" s="219" t="s">
        <v>187</v>
      </c>
      <c r="E136" s="42"/>
      <c r="F136" s="220" t="s">
        <v>238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187</v>
      </c>
      <c r="AU136" s="19" t="s">
        <v>82</v>
      </c>
    </row>
    <row r="137" s="13" customFormat="1">
      <c r="A137" s="13"/>
      <c r="B137" s="224"/>
      <c r="C137" s="225"/>
      <c r="D137" s="226" t="s">
        <v>189</v>
      </c>
      <c r="E137" s="227" t="s">
        <v>19</v>
      </c>
      <c r="F137" s="228" t="s">
        <v>599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189</v>
      </c>
      <c r="AU137" s="234" t="s">
        <v>82</v>
      </c>
      <c r="AV137" s="13" t="s">
        <v>80</v>
      </c>
      <c r="AW137" s="13" t="s">
        <v>33</v>
      </c>
      <c r="AX137" s="13" t="s">
        <v>72</v>
      </c>
      <c r="AY137" s="234" t="s">
        <v>178</v>
      </c>
    </row>
    <row r="138" s="14" customFormat="1">
      <c r="A138" s="14"/>
      <c r="B138" s="235"/>
      <c r="C138" s="236"/>
      <c r="D138" s="226" t="s">
        <v>189</v>
      </c>
      <c r="E138" s="237" t="s">
        <v>19</v>
      </c>
      <c r="F138" s="238" t="s">
        <v>759</v>
      </c>
      <c r="G138" s="236"/>
      <c r="H138" s="239">
        <v>25.085000000000001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189</v>
      </c>
      <c r="AU138" s="245" t="s">
        <v>82</v>
      </c>
      <c r="AV138" s="14" t="s">
        <v>82</v>
      </c>
      <c r="AW138" s="14" t="s">
        <v>33</v>
      </c>
      <c r="AX138" s="14" t="s">
        <v>72</v>
      </c>
      <c r="AY138" s="245" t="s">
        <v>178</v>
      </c>
    </row>
    <row r="139" s="14" customFormat="1">
      <c r="A139" s="14"/>
      <c r="B139" s="235"/>
      <c r="C139" s="236"/>
      <c r="D139" s="226" t="s">
        <v>189</v>
      </c>
      <c r="E139" s="237" t="s">
        <v>19</v>
      </c>
      <c r="F139" s="238" t="s">
        <v>760</v>
      </c>
      <c r="G139" s="236"/>
      <c r="H139" s="239">
        <v>29.044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189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178</v>
      </c>
    </row>
    <row r="140" s="15" customFormat="1">
      <c r="A140" s="15"/>
      <c r="B140" s="246"/>
      <c r="C140" s="247"/>
      <c r="D140" s="226" t="s">
        <v>189</v>
      </c>
      <c r="E140" s="248" t="s">
        <v>19</v>
      </c>
      <c r="F140" s="249" t="s">
        <v>193</v>
      </c>
      <c r="G140" s="247"/>
      <c r="H140" s="250">
        <v>54.129000000000005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189</v>
      </c>
      <c r="AU140" s="256" t="s">
        <v>82</v>
      </c>
      <c r="AV140" s="15" t="s">
        <v>186</v>
      </c>
      <c r="AW140" s="15" t="s">
        <v>33</v>
      </c>
      <c r="AX140" s="15" t="s">
        <v>80</v>
      </c>
      <c r="AY140" s="256" t="s">
        <v>178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246</v>
      </c>
      <c r="F141" s="204" t="s">
        <v>247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SUM(P142:P151)</f>
        <v>0</v>
      </c>
      <c r="Q141" s="198"/>
      <c r="R141" s="199">
        <f>SUM(R142:R151)</f>
        <v>0</v>
      </c>
      <c r="S141" s="198"/>
      <c r="T141" s="200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80</v>
      </c>
      <c r="AT141" s="202" t="s">
        <v>71</v>
      </c>
      <c r="AU141" s="202" t="s">
        <v>80</v>
      </c>
      <c r="AY141" s="201" t="s">
        <v>178</v>
      </c>
      <c r="BK141" s="203">
        <f>SUM(BK142:BK151)</f>
        <v>0</v>
      </c>
    </row>
    <row r="142" s="2" customFormat="1" ht="24.15" customHeight="1">
      <c r="A142" s="40"/>
      <c r="B142" s="41"/>
      <c r="C142" s="206" t="s">
        <v>179</v>
      </c>
      <c r="D142" s="206" t="s">
        <v>181</v>
      </c>
      <c r="E142" s="207" t="s">
        <v>249</v>
      </c>
      <c r="F142" s="208" t="s">
        <v>250</v>
      </c>
      <c r="G142" s="209" t="s">
        <v>251</v>
      </c>
      <c r="H142" s="210">
        <v>0.16500000000000001</v>
      </c>
      <c r="I142" s="211"/>
      <c r="J142" s="212">
        <f>ROUND(I142*H142,2)</f>
        <v>0</v>
      </c>
      <c r="K142" s="208" t="s">
        <v>185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186</v>
      </c>
      <c r="AT142" s="217" t="s">
        <v>181</v>
      </c>
      <c r="AU142" s="217" t="s">
        <v>82</v>
      </c>
      <c r="AY142" s="19" t="s">
        <v>178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186</v>
      </c>
      <c r="BM142" s="217" t="s">
        <v>224</v>
      </c>
    </row>
    <row r="143" s="2" customFormat="1">
      <c r="A143" s="40"/>
      <c r="B143" s="41"/>
      <c r="C143" s="42"/>
      <c r="D143" s="219" t="s">
        <v>187</v>
      </c>
      <c r="E143" s="42"/>
      <c r="F143" s="220" t="s">
        <v>252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187</v>
      </c>
      <c r="AU143" s="19" t="s">
        <v>82</v>
      </c>
    </row>
    <row r="144" s="2" customFormat="1" ht="21.75" customHeight="1">
      <c r="A144" s="40"/>
      <c r="B144" s="41"/>
      <c r="C144" s="206" t="s">
        <v>235</v>
      </c>
      <c r="D144" s="206" t="s">
        <v>181</v>
      </c>
      <c r="E144" s="207" t="s">
        <v>253</v>
      </c>
      <c r="F144" s="208" t="s">
        <v>254</v>
      </c>
      <c r="G144" s="209" t="s">
        <v>251</v>
      </c>
      <c r="H144" s="210">
        <v>0.16500000000000001</v>
      </c>
      <c r="I144" s="211"/>
      <c r="J144" s="212">
        <f>ROUND(I144*H144,2)</f>
        <v>0</v>
      </c>
      <c r="K144" s="208" t="s">
        <v>185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186</v>
      </c>
      <c r="AT144" s="217" t="s">
        <v>181</v>
      </c>
      <c r="AU144" s="217" t="s">
        <v>82</v>
      </c>
      <c r="AY144" s="19" t="s">
        <v>178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186</v>
      </c>
      <c r="BM144" s="217" t="s">
        <v>230</v>
      </c>
    </row>
    <row r="145" s="2" customFormat="1">
      <c r="A145" s="40"/>
      <c r="B145" s="41"/>
      <c r="C145" s="42"/>
      <c r="D145" s="219" t="s">
        <v>187</v>
      </c>
      <c r="E145" s="42"/>
      <c r="F145" s="220" t="s">
        <v>256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187</v>
      </c>
      <c r="AU145" s="19" t="s">
        <v>82</v>
      </c>
    </row>
    <row r="146" s="2" customFormat="1" ht="24.15" customHeight="1">
      <c r="A146" s="40"/>
      <c r="B146" s="41"/>
      <c r="C146" s="206" t="s">
        <v>224</v>
      </c>
      <c r="D146" s="206" t="s">
        <v>181</v>
      </c>
      <c r="E146" s="207" t="s">
        <v>258</v>
      </c>
      <c r="F146" s="208" t="s">
        <v>259</v>
      </c>
      <c r="G146" s="209" t="s">
        <v>251</v>
      </c>
      <c r="H146" s="210">
        <v>3.1349999999999998</v>
      </c>
      <c r="I146" s="211"/>
      <c r="J146" s="212">
        <f>ROUND(I146*H146,2)</f>
        <v>0</v>
      </c>
      <c r="K146" s="208" t="s">
        <v>185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186</v>
      </c>
      <c r="AT146" s="217" t="s">
        <v>181</v>
      </c>
      <c r="AU146" s="217" t="s">
        <v>82</v>
      </c>
      <c r="AY146" s="19" t="s">
        <v>178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186</v>
      </c>
      <c r="BM146" s="217" t="s">
        <v>8</v>
      </c>
    </row>
    <row r="147" s="2" customFormat="1">
      <c r="A147" s="40"/>
      <c r="B147" s="41"/>
      <c r="C147" s="42"/>
      <c r="D147" s="219" t="s">
        <v>187</v>
      </c>
      <c r="E147" s="42"/>
      <c r="F147" s="220" t="s">
        <v>261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187</v>
      </c>
      <c r="AU147" s="19" t="s">
        <v>82</v>
      </c>
    </row>
    <row r="148" s="14" customFormat="1">
      <c r="A148" s="14"/>
      <c r="B148" s="235"/>
      <c r="C148" s="236"/>
      <c r="D148" s="226" t="s">
        <v>189</v>
      </c>
      <c r="E148" s="237" t="s">
        <v>19</v>
      </c>
      <c r="F148" s="238" t="s">
        <v>761</v>
      </c>
      <c r="G148" s="236"/>
      <c r="H148" s="239">
        <v>3.1349999999999998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189</v>
      </c>
      <c r="AU148" s="245" t="s">
        <v>82</v>
      </c>
      <c r="AV148" s="14" t="s">
        <v>82</v>
      </c>
      <c r="AW148" s="14" t="s">
        <v>33</v>
      </c>
      <c r="AX148" s="14" t="s">
        <v>72</v>
      </c>
      <c r="AY148" s="245" t="s">
        <v>178</v>
      </c>
    </row>
    <row r="149" s="15" customFormat="1">
      <c r="A149" s="15"/>
      <c r="B149" s="246"/>
      <c r="C149" s="247"/>
      <c r="D149" s="226" t="s">
        <v>189</v>
      </c>
      <c r="E149" s="248" t="s">
        <v>19</v>
      </c>
      <c r="F149" s="249" t="s">
        <v>193</v>
      </c>
      <c r="G149" s="247"/>
      <c r="H149" s="250">
        <v>3.1349999999999998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189</v>
      </c>
      <c r="AU149" s="256" t="s">
        <v>82</v>
      </c>
      <c r="AV149" s="15" t="s">
        <v>186</v>
      </c>
      <c r="AW149" s="15" t="s">
        <v>33</v>
      </c>
      <c r="AX149" s="15" t="s">
        <v>80</v>
      </c>
      <c r="AY149" s="256" t="s">
        <v>178</v>
      </c>
    </row>
    <row r="150" s="2" customFormat="1" ht="24.15" customHeight="1">
      <c r="A150" s="40"/>
      <c r="B150" s="41"/>
      <c r="C150" s="206" t="s">
        <v>248</v>
      </c>
      <c r="D150" s="206" t="s">
        <v>181</v>
      </c>
      <c r="E150" s="207" t="s">
        <v>263</v>
      </c>
      <c r="F150" s="208" t="s">
        <v>264</v>
      </c>
      <c r="G150" s="209" t="s">
        <v>251</v>
      </c>
      <c r="H150" s="210">
        <v>0.16500000000000001</v>
      </c>
      <c r="I150" s="211"/>
      <c r="J150" s="212">
        <f>ROUND(I150*H150,2)</f>
        <v>0</v>
      </c>
      <c r="K150" s="208" t="s">
        <v>185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186</v>
      </c>
      <c r="AT150" s="217" t="s">
        <v>181</v>
      </c>
      <c r="AU150" s="217" t="s">
        <v>82</v>
      </c>
      <c r="AY150" s="19" t="s">
        <v>178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186</v>
      </c>
      <c r="BM150" s="217" t="s">
        <v>242</v>
      </c>
    </row>
    <row r="151" s="2" customFormat="1">
      <c r="A151" s="40"/>
      <c r="B151" s="41"/>
      <c r="C151" s="42"/>
      <c r="D151" s="219" t="s">
        <v>187</v>
      </c>
      <c r="E151" s="42"/>
      <c r="F151" s="220" t="s">
        <v>266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187</v>
      </c>
      <c r="AU151" s="19" t="s">
        <v>82</v>
      </c>
    </row>
    <row r="152" s="12" customFormat="1" ht="22.8" customHeight="1">
      <c r="A152" s="12"/>
      <c r="B152" s="190"/>
      <c r="C152" s="191"/>
      <c r="D152" s="192" t="s">
        <v>71</v>
      </c>
      <c r="E152" s="204" t="s">
        <v>267</v>
      </c>
      <c r="F152" s="204" t="s">
        <v>268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SUM(P153:P154)</f>
        <v>0</v>
      </c>
      <c r="Q152" s="198"/>
      <c r="R152" s="199">
        <f>SUM(R153:R154)</f>
        <v>0</v>
      </c>
      <c r="S152" s="198"/>
      <c r="T152" s="20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80</v>
      </c>
      <c r="AT152" s="202" t="s">
        <v>71</v>
      </c>
      <c r="AU152" s="202" t="s">
        <v>80</v>
      </c>
      <c r="AY152" s="201" t="s">
        <v>178</v>
      </c>
      <c r="BK152" s="203">
        <f>SUM(BK153:BK154)</f>
        <v>0</v>
      </c>
    </row>
    <row r="153" s="2" customFormat="1" ht="33" customHeight="1">
      <c r="A153" s="40"/>
      <c r="B153" s="41"/>
      <c r="C153" s="206" t="s">
        <v>230</v>
      </c>
      <c r="D153" s="206" t="s">
        <v>181</v>
      </c>
      <c r="E153" s="207" t="s">
        <v>270</v>
      </c>
      <c r="F153" s="208" t="s">
        <v>271</v>
      </c>
      <c r="G153" s="209" t="s">
        <v>251</v>
      </c>
      <c r="H153" s="210">
        <v>0.095000000000000001</v>
      </c>
      <c r="I153" s="211"/>
      <c r="J153" s="212">
        <f>ROUND(I153*H153,2)</f>
        <v>0</v>
      </c>
      <c r="K153" s="208" t="s">
        <v>185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186</v>
      </c>
      <c r="AT153" s="217" t="s">
        <v>181</v>
      </c>
      <c r="AU153" s="217" t="s">
        <v>82</v>
      </c>
      <c r="AY153" s="19" t="s">
        <v>178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186</v>
      </c>
      <c r="BM153" s="217" t="s">
        <v>206</v>
      </c>
    </row>
    <row r="154" s="2" customFormat="1">
      <c r="A154" s="40"/>
      <c r="B154" s="41"/>
      <c r="C154" s="42"/>
      <c r="D154" s="219" t="s">
        <v>187</v>
      </c>
      <c r="E154" s="42"/>
      <c r="F154" s="220" t="s">
        <v>273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187</v>
      </c>
      <c r="AU154" s="19" t="s">
        <v>82</v>
      </c>
    </row>
    <row r="155" s="12" customFormat="1" ht="25.92" customHeight="1">
      <c r="A155" s="12"/>
      <c r="B155" s="190"/>
      <c r="C155" s="191"/>
      <c r="D155" s="192" t="s">
        <v>71</v>
      </c>
      <c r="E155" s="193" t="s">
        <v>274</v>
      </c>
      <c r="F155" s="193" t="s">
        <v>275</v>
      </c>
      <c r="G155" s="191"/>
      <c r="H155" s="191"/>
      <c r="I155" s="194"/>
      <c r="J155" s="195">
        <f>BK155</f>
        <v>0</v>
      </c>
      <c r="K155" s="191"/>
      <c r="L155" s="196"/>
      <c r="M155" s="197"/>
      <c r="N155" s="198"/>
      <c r="O155" s="198"/>
      <c r="P155" s="199">
        <f>P156+P162+P175+P215+P235</f>
        <v>0</v>
      </c>
      <c r="Q155" s="198"/>
      <c r="R155" s="199">
        <f>R156+R162+R175+R215+R235</f>
        <v>0.254845198</v>
      </c>
      <c r="S155" s="198"/>
      <c r="T155" s="200">
        <f>T156+T162+T175+T215+T235</f>
        <v>0.16370430000000003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82</v>
      </c>
      <c r="AT155" s="202" t="s">
        <v>71</v>
      </c>
      <c r="AU155" s="202" t="s">
        <v>72</v>
      </c>
      <c r="AY155" s="201" t="s">
        <v>178</v>
      </c>
      <c r="BK155" s="203">
        <f>BK156+BK162+BK175+BK215+BK235</f>
        <v>0</v>
      </c>
    </row>
    <row r="156" s="12" customFormat="1" ht="22.8" customHeight="1">
      <c r="A156" s="12"/>
      <c r="B156" s="190"/>
      <c r="C156" s="191"/>
      <c r="D156" s="192" t="s">
        <v>71</v>
      </c>
      <c r="E156" s="204" t="s">
        <v>288</v>
      </c>
      <c r="F156" s="204" t="s">
        <v>289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SUM(P157:P161)</f>
        <v>0</v>
      </c>
      <c r="Q156" s="198"/>
      <c r="R156" s="199">
        <f>SUM(R157:R161)</f>
        <v>0</v>
      </c>
      <c r="S156" s="198"/>
      <c r="T156" s="200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82</v>
      </c>
      <c r="AT156" s="202" t="s">
        <v>71</v>
      </c>
      <c r="AU156" s="202" t="s">
        <v>80</v>
      </c>
      <c r="AY156" s="201" t="s">
        <v>178</v>
      </c>
      <c r="BK156" s="203">
        <f>SUM(BK157:BK161)</f>
        <v>0</v>
      </c>
    </row>
    <row r="157" s="2" customFormat="1" ht="16.5" customHeight="1">
      <c r="A157" s="40"/>
      <c r="B157" s="41"/>
      <c r="C157" s="206" t="s">
        <v>257</v>
      </c>
      <c r="D157" s="206" t="s">
        <v>181</v>
      </c>
      <c r="E157" s="207" t="s">
        <v>290</v>
      </c>
      <c r="F157" s="208" t="s">
        <v>762</v>
      </c>
      <c r="G157" s="209" t="s">
        <v>280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206</v>
      </c>
      <c r="AT157" s="217" t="s">
        <v>181</v>
      </c>
      <c r="AU157" s="217" t="s">
        <v>82</v>
      </c>
      <c r="AY157" s="19" t="s">
        <v>178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206</v>
      </c>
      <c r="BM157" s="217" t="s">
        <v>255</v>
      </c>
    </row>
    <row r="158" s="14" customFormat="1">
      <c r="A158" s="14"/>
      <c r="B158" s="235"/>
      <c r="C158" s="236"/>
      <c r="D158" s="226" t="s">
        <v>189</v>
      </c>
      <c r="E158" s="237" t="s">
        <v>19</v>
      </c>
      <c r="F158" s="238" t="s">
        <v>763</v>
      </c>
      <c r="G158" s="236"/>
      <c r="H158" s="239">
        <v>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189</v>
      </c>
      <c r="AU158" s="245" t="s">
        <v>82</v>
      </c>
      <c r="AV158" s="14" t="s">
        <v>82</v>
      </c>
      <c r="AW158" s="14" t="s">
        <v>33</v>
      </c>
      <c r="AX158" s="14" t="s">
        <v>72</v>
      </c>
      <c r="AY158" s="245" t="s">
        <v>178</v>
      </c>
    </row>
    <row r="159" s="15" customFormat="1">
      <c r="A159" s="15"/>
      <c r="B159" s="246"/>
      <c r="C159" s="247"/>
      <c r="D159" s="226" t="s">
        <v>189</v>
      </c>
      <c r="E159" s="248" t="s">
        <v>19</v>
      </c>
      <c r="F159" s="249" t="s">
        <v>193</v>
      </c>
      <c r="G159" s="247"/>
      <c r="H159" s="250">
        <v>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189</v>
      </c>
      <c r="AU159" s="256" t="s">
        <v>82</v>
      </c>
      <c r="AV159" s="15" t="s">
        <v>186</v>
      </c>
      <c r="AW159" s="15" t="s">
        <v>33</v>
      </c>
      <c r="AX159" s="15" t="s">
        <v>80</v>
      </c>
      <c r="AY159" s="256" t="s">
        <v>178</v>
      </c>
    </row>
    <row r="160" s="2" customFormat="1" ht="24.15" customHeight="1">
      <c r="A160" s="40"/>
      <c r="B160" s="41"/>
      <c r="C160" s="206" t="s">
        <v>8</v>
      </c>
      <c r="D160" s="206" t="s">
        <v>181</v>
      </c>
      <c r="E160" s="207" t="s">
        <v>294</v>
      </c>
      <c r="F160" s="208" t="s">
        <v>295</v>
      </c>
      <c r="G160" s="209" t="s">
        <v>251</v>
      </c>
      <c r="H160" s="210">
        <v>0.0040000000000000001</v>
      </c>
      <c r="I160" s="211"/>
      <c r="J160" s="212">
        <f>ROUND(I160*H160,2)</f>
        <v>0</v>
      </c>
      <c r="K160" s="208" t="s">
        <v>185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206</v>
      </c>
      <c r="AT160" s="217" t="s">
        <v>181</v>
      </c>
      <c r="AU160" s="217" t="s">
        <v>82</v>
      </c>
      <c r="AY160" s="19" t="s">
        <v>178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206</v>
      </c>
      <c r="BM160" s="217" t="s">
        <v>260</v>
      </c>
    </row>
    <row r="161" s="2" customFormat="1">
      <c r="A161" s="40"/>
      <c r="B161" s="41"/>
      <c r="C161" s="42"/>
      <c r="D161" s="219" t="s">
        <v>187</v>
      </c>
      <c r="E161" s="42"/>
      <c r="F161" s="220" t="s">
        <v>297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187</v>
      </c>
      <c r="AU161" s="19" t="s">
        <v>82</v>
      </c>
    </row>
    <row r="162" s="12" customFormat="1" ht="22.8" customHeight="1">
      <c r="A162" s="12"/>
      <c r="B162" s="190"/>
      <c r="C162" s="191"/>
      <c r="D162" s="192" t="s">
        <v>71</v>
      </c>
      <c r="E162" s="204" t="s">
        <v>298</v>
      </c>
      <c r="F162" s="204" t="s">
        <v>299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SUM(P163:P174)</f>
        <v>0</v>
      </c>
      <c r="Q162" s="198"/>
      <c r="R162" s="199">
        <f>SUM(R163:R174)</f>
        <v>0</v>
      </c>
      <c r="S162" s="198"/>
      <c r="T162" s="200">
        <f>SUM(T163:T174)</f>
        <v>0.15968000000000002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71</v>
      </c>
      <c r="AU162" s="202" t="s">
        <v>80</v>
      </c>
      <c r="AY162" s="201" t="s">
        <v>178</v>
      </c>
      <c r="BK162" s="203">
        <f>SUM(BK163:BK174)</f>
        <v>0</v>
      </c>
    </row>
    <row r="163" s="2" customFormat="1" ht="16.5" customHeight="1">
      <c r="A163" s="40"/>
      <c r="B163" s="41"/>
      <c r="C163" s="206" t="s">
        <v>269</v>
      </c>
      <c r="D163" s="206" t="s">
        <v>181</v>
      </c>
      <c r="E163" s="207" t="s">
        <v>764</v>
      </c>
      <c r="F163" s="208" t="s">
        <v>765</v>
      </c>
      <c r="G163" s="209" t="s">
        <v>184</v>
      </c>
      <c r="H163" s="210">
        <v>19.960000000000001</v>
      </c>
      <c r="I163" s="211"/>
      <c r="J163" s="212">
        <f>ROUND(I163*H163,2)</f>
        <v>0</v>
      </c>
      <c r="K163" s="208" t="s">
        <v>185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206</v>
      </c>
      <c r="AT163" s="217" t="s">
        <v>181</v>
      </c>
      <c r="AU163" s="217" t="s">
        <v>82</v>
      </c>
      <c r="AY163" s="19" t="s">
        <v>178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206</v>
      </c>
      <c r="BM163" s="217" t="s">
        <v>265</v>
      </c>
    </row>
    <row r="164" s="2" customFormat="1">
      <c r="A164" s="40"/>
      <c r="B164" s="41"/>
      <c r="C164" s="42"/>
      <c r="D164" s="219" t="s">
        <v>187</v>
      </c>
      <c r="E164" s="42"/>
      <c r="F164" s="220" t="s">
        <v>766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187</v>
      </c>
      <c r="AU164" s="19" t="s">
        <v>82</v>
      </c>
    </row>
    <row r="165" s="13" customFormat="1">
      <c r="A165" s="13"/>
      <c r="B165" s="224"/>
      <c r="C165" s="225"/>
      <c r="D165" s="226" t="s">
        <v>189</v>
      </c>
      <c r="E165" s="227" t="s">
        <v>19</v>
      </c>
      <c r="F165" s="228" t="s">
        <v>767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189</v>
      </c>
      <c r="AU165" s="234" t="s">
        <v>82</v>
      </c>
      <c r="AV165" s="13" t="s">
        <v>80</v>
      </c>
      <c r="AW165" s="13" t="s">
        <v>33</v>
      </c>
      <c r="AX165" s="13" t="s">
        <v>72</v>
      </c>
      <c r="AY165" s="234" t="s">
        <v>178</v>
      </c>
    </row>
    <row r="166" s="14" customFormat="1">
      <c r="A166" s="14"/>
      <c r="B166" s="235"/>
      <c r="C166" s="236"/>
      <c r="D166" s="226" t="s">
        <v>189</v>
      </c>
      <c r="E166" s="237" t="s">
        <v>19</v>
      </c>
      <c r="F166" s="238" t="s">
        <v>768</v>
      </c>
      <c r="G166" s="236"/>
      <c r="H166" s="239">
        <v>11.6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189</v>
      </c>
      <c r="AU166" s="245" t="s">
        <v>82</v>
      </c>
      <c r="AV166" s="14" t="s">
        <v>82</v>
      </c>
      <c r="AW166" s="14" t="s">
        <v>33</v>
      </c>
      <c r="AX166" s="14" t="s">
        <v>72</v>
      </c>
      <c r="AY166" s="245" t="s">
        <v>178</v>
      </c>
    </row>
    <row r="167" s="14" customFormat="1">
      <c r="A167" s="14"/>
      <c r="B167" s="235"/>
      <c r="C167" s="236"/>
      <c r="D167" s="226" t="s">
        <v>189</v>
      </c>
      <c r="E167" s="237" t="s">
        <v>19</v>
      </c>
      <c r="F167" s="238" t="s">
        <v>769</v>
      </c>
      <c r="G167" s="236"/>
      <c r="H167" s="239">
        <v>8.3599999999999994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189</v>
      </c>
      <c r="AU167" s="245" t="s">
        <v>82</v>
      </c>
      <c r="AV167" s="14" t="s">
        <v>82</v>
      </c>
      <c r="AW167" s="14" t="s">
        <v>33</v>
      </c>
      <c r="AX167" s="14" t="s">
        <v>72</v>
      </c>
      <c r="AY167" s="245" t="s">
        <v>178</v>
      </c>
    </row>
    <row r="168" s="15" customFormat="1">
      <c r="A168" s="15"/>
      <c r="B168" s="246"/>
      <c r="C168" s="247"/>
      <c r="D168" s="226" t="s">
        <v>189</v>
      </c>
      <c r="E168" s="248" t="s">
        <v>19</v>
      </c>
      <c r="F168" s="249" t="s">
        <v>193</v>
      </c>
      <c r="G168" s="247"/>
      <c r="H168" s="250">
        <v>19.960000000000001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189</v>
      </c>
      <c r="AU168" s="256" t="s">
        <v>82</v>
      </c>
      <c r="AV168" s="15" t="s">
        <v>186</v>
      </c>
      <c r="AW168" s="15" t="s">
        <v>33</v>
      </c>
      <c r="AX168" s="15" t="s">
        <v>80</v>
      </c>
      <c r="AY168" s="256" t="s">
        <v>178</v>
      </c>
    </row>
    <row r="169" s="2" customFormat="1" ht="16.5" customHeight="1">
      <c r="A169" s="40"/>
      <c r="B169" s="41"/>
      <c r="C169" s="206" t="s">
        <v>242</v>
      </c>
      <c r="D169" s="206" t="s">
        <v>181</v>
      </c>
      <c r="E169" s="207" t="s">
        <v>770</v>
      </c>
      <c r="F169" s="208" t="s">
        <v>771</v>
      </c>
      <c r="G169" s="209" t="s">
        <v>184</v>
      </c>
      <c r="H169" s="210">
        <v>19.960000000000001</v>
      </c>
      <c r="I169" s="211"/>
      <c r="J169" s="212">
        <f>ROUND(I169*H169,2)</f>
        <v>0</v>
      </c>
      <c r="K169" s="208" t="s">
        <v>185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0.0080000000000000002</v>
      </c>
      <c r="T169" s="216">
        <f>S169*H169</f>
        <v>0.15968000000000002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206</v>
      </c>
      <c r="AT169" s="217" t="s">
        <v>181</v>
      </c>
      <c r="AU169" s="217" t="s">
        <v>82</v>
      </c>
      <c r="AY169" s="19" t="s">
        <v>178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206</v>
      </c>
      <c r="BM169" s="217" t="s">
        <v>272</v>
      </c>
    </row>
    <row r="170" s="2" customFormat="1">
      <c r="A170" s="40"/>
      <c r="B170" s="41"/>
      <c r="C170" s="42"/>
      <c r="D170" s="219" t="s">
        <v>187</v>
      </c>
      <c r="E170" s="42"/>
      <c r="F170" s="220" t="s">
        <v>772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187</v>
      </c>
      <c r="AU170" s="19" t="s">
        <v>82</v>
      </c>
    </row>
    <row r="171" s="13" customFormat="1">
      <c r="A171" s="13"/>
      <c r="B171" s="224"/>
      <c r="C171" s="225"/>
      <c r="D171" s="226" t="s">
        <v>189</v>
      </c>
      <c r="E171" s="227" t="s">
        <v>19</v>
      </c>
      <c r="F171" s="228" t="s">
        <v>773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189</v>
      </c>
      <c r="AU171" s="234" t="s">
        <v>82</v>
      </c>
      <c r="AV171" s="13" t="s">
        <v>80</v>
      </c>
      <c r="AW171" s="13" t="s">
        <v>33</v>
      </c>
      <c r="AX171" s="13" t="s">
        <v>72</v>
      </c>
      <c r="AY171" s="234" t="s">
        <v>178</v>
      </c>
    </row>
    <row r="172" s="14" customFormat="1">
      <c r="A172" s="14"/>
      <c r="B172" s="235"/>
      <c r="C172" s="236"/>
      <c r="D172" s="226" t="s">
        <v>189</v>
      </c>
      <c r="E172" s="237" t="s">
        <v>19</v>
      </c>
      <c r="F172" s="238" t="s">
        <v>768</v>
      </c>
      <c r="G172" s="236"/>
      <c r="H172" s="239">
        <v>11.6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189</v>
      </c>
      <c r="AU172" s="245" t="s">
        <v>82</v>
      </c>
      <c r="AV172" s="14" t="s">
        <v>82</v>
      </c>
      <c r="AW172" s="14" t="s">
        <v>33</v>
      </c>
      <c r="AX172" s="14" t="s">
        <v>72</v>
      </c>
      <c r="AY172" s="245" t="s">
        <v>178</v>
      </c>
    </row>
    <row r="173" s="14" customFormat="1">
      <c r="A173" s="14"/>
      <c r="B173" s="235"/>
      <c r="C173" s="236"/>
      <c r="D173" s="226" t="s">
        <v>189</v>
      </c>
      <c r="E173" s="237" t="s">
        <v>19</v>
      </c>
      <c r="F173" s="238" t="s">
        <v>769</v>
      </c>
      <c r="G173" s="236"/>
      <c r="H173" s="239">
        <v>8.3599999999999994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189</v>
      </c>
      <c r="AU173" s="245" t="s">
        <v>82</v>
      </c>
      <c r="AV173" s="14" t="s">
        <v>82</v>
      </c>
      <c r="AW173" s="14" t="s">
        <v>33</v>
      </c>
      <c r="AX173" s="14" t="s">
        <v>72</v>
      </c>
      <c r="AY173" s="245" t="s">
        <v>178</v>
      </c>
    </row>
    <row r="174" s="15" customFormat="1">
      <c r="A174" s="15"/>
      <c r="B174" s="246"/>
      <c r="C174" s="247"/>
      <c r="D174" s="226" t="s">
        <v>189</v>
      </c>
      <c r="E174" s="248" t="s">
        <v>19</v>
      </c>
      <c r="F174" s="249" t="s">
        <v>193</v>
      </c>
      <c r="G174" s="247"/>
      <c r="H174" s="250">
        <v>19.960000000000001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189</v>
      </c>
      <c r="AU174" s="256" t="s">
        <v>82</v>
      </c>
      <c r="AV174" s="15" t="s">
        <v>186</v>
      </c>
      <c r="AW174" s="15" t="s">
        <v>33</v>
      </c>
      <c r="AX174" s="15" t="s">
        <v>80</v>
      </c>
      <c r="AY174" s="256" t="s">
        <v>178</v>
      </c>
    </row>
    <row r="175" s="12" customFormat="1" ht="22.8" customHeight="1">
      <c r="A175" s="12"/>
      <c r="B175" s="190"/>
      <c r="C175" s="191"/>
      <c r="D175" s="192" t="s">
        <v>71</v>
      </c>
      <c r="E175" s="204" t="s">
        <v>431</v>
      </c>
      <c r="F175" s="204" t="s">
        <v>432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SUM(P176:P214)</f>
        <v>0</v>
      </c>
      <c r="Q175" s="198"/>
      <c r="R175" s="199">
        <f>SUM(R176:R214)</f>
        <v>0.011119148000000001</v>
      </c>
      <c r="S175" s="198"/>
      <c r="T175" s="200">
        <f>SUM(T176:T214)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71</v>
      </c>
      <c r="AU175" s="202" t="s">
        <v>80</v>
      </c>
      <c r="AY175" s="201" t="s">
        <v>178</v>
      </c>
      <c r="BK175" s="203">
        <f>SUM(BK176:BK214)</f>
        <v>0</v>
      </c>
    </row>
    <row r="176" s="2" customFormat="1" ht="16.5" customHeight="1">
      <c r="A176" s="40"/>
      <c r="B176" s="41"/>
      <c r="C176" s="206" t="s">
        <v>283</v>
      </c>
      <c r="D176" s="206" t="s">
        <v>181</v>
      </c>
      <c r="E176" s="207" t="s">
        <v>774</v>
      </c>
      <c r="F176" s="208" t="s">
        <v>775</v>
      </c>
      <c r="G176" s="209" t="s">
        <v>184</v>
      </c>
      <c r="H176" s="210">
        <v>1.2</v>
      </c>
      <c r="I176" s="211"/>
      <c r="J176" s="212">
        <f>ROUND(I176*H176,2)</f>
        <v>0</v>
      </c>
      <c r="K176" s="208" t="s">
        <v>185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206</v>
      </c>
      <c r="AT176" s="217" t="s">
        <v>181</v>
      </c>
      <c r="AU176" s="217" t="s">
        <v>82</v>
      </c>
      <c r="AY176" s="19" t="s">
        <v>178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206</v>
      </c>
      <c r="BM176" s="217" t="s">
        <v>351</v>
      </c>
    </row>
    <row r="177" s="2" customFormat="1">
      <c r="A177" s="40"/>
      <c r="B177" s="41"/>
      <c r="C177" s="42"/>
      <c r="D177" s="219" t="s">
        <v>187</v>
      </c>
      <c r="E177" s="42"/>
      <c r="F177" s="220" t="s">
        <v>776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187</v>
      </c>
      <c r="AU177" s="19" t="s">
        <v>82</v>
      </c>
    </row>
    <row r="178" s="13" customFormat="1">
      <c r="A178" s="13"/>
      <c r="B178" s="224"/>
      <c r="C178" s="225"/>
      <c r="D178" s="226" t="s">
        <v>189</v>
      </c>
      <c r="E178" s="227" t="s">
        <v>19</v>
      </c>
      <c r="F178" s="228" t="s">
        <v>777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189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178</v>
      </c>
    </row>
    <row r="179" s="14" customFormat="1">
      <c r="A179" s="14"/>
      <c r="B179" s="235"/>
      <c r="C179" s="236"/>
      <c r="D179" s="226" t="s">
        <v>189</v>
      </c>
      <c r="E179" s="237" t="s">
        <v>19</v>
      </c>
      <c r="F179" s="238" t="s">
        <v>778</v>
      </c>
      <c r="G179" s="236"/>
      <c r="H179" s="239">
        <v>1.2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189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178</v>
      </c>
    </row>
    <row r="180" s="15" customFormat="1">
      <c r="A180" s="15"/>
      <c r="B180" s="246"/>
      <c r="C180" s="247"/>
      <c r="D180" s="226" t="s">
        <v>189</v>
      </c>
      <c r="E180" s="248" t="s">
        <v>19</v>
      </c>
      <c r="F180" s="249" t="s">
        <v>193</v>
      </c>
      <c r="G180" s="247"/>
      <c r="H180" s="250">
        <v>1.2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189</v>
      </c>
      <c r="AU180" s="256" t="s">
        <v>82</v>
      </c>
      <c r="AV180" s="15" t="s">
        <v>186</v>
      </c>
      <c r="AW180" s="15" t="s">
        <v>33</v>
      </c>
      <c r="AX180" s="15" t="s">
        <v>80</v>
      </c>
      <c r="AY180" s="256" t="s">
        <v>178</v>
      </c>
    </row>
    <row r="181" s="2" customFormat="1" ht="16.5" customHeight="1">
      <c r="A181" s="40"/>
      <c r="B181" s="41"/>
      <c r="C181" s="206" t="s">
        <v>206</v>
      </c>
      <c r="D181" s="206" t="s">
        <v>181</v>
      </c>
      <c r="E181" s="207" t="s">
        <v>779</v>
      </c>
      <c r="F181" s="208" t="s">
        <v>780</v>
      </c>
      <c r="G181" s="209" t="s">
        <v>184</v>
      </c>
      <c r="H181" s="210">
        <v>1.2</v>
      </c>
      <c r="I181" s="211"/>
      <c r="J181" s="212">
        <f>ROUND(I181*H181,2)</f>
        <v>0</v>
      </c>
      <c r="K181" s="208" t="s">
        <v>185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3.3000000000000003E-05</v>
      </c>
      <c r="R181" s="215">
        <f>Q181*H181</f>
        <v>3.96E-05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206</v>
      </c>
      <c r="AT181" s="217" t="s">
        <v>181</v>
      </c>
      <c r="AU181" s="217" t="s">
        <v>82</v>
      </c>
      <c r="AY181" s="19" t="s">
        <v>178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206</v>
      </c>
      <c r="BM181" s="217" t="s">
        <v>292</v>
      </c>
    </row>
    <row r="182" s="2" customFormat="1">
      <c r="A182" s="40"/>
      <c r="B182" s="41"/>
      <c r="C182" s="42"/>
      <c r="D182" s="219" t="s">
        <v>187</v>
      </c>
      <c r="E182" s="42"/>
      <c r="F182" s="220" t="s">
        <v>781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187</v>
      </c>
      <c r="AU182" s="19" t="s">
        <v>82</v>
      </c>
    </row>
    <row r="183" s="13" customFormat="1">
      <c r="A183" s="13"/>
      <c r="B183" s="224"/>
      <c r="C183" s="225"/>
      <c r="D183" s="226" t="s">
        <v>189</v>
      </c>
      <c r="E183" s="227" t="s">
        <v>19</v>
      </c>
      <c r="F183" s="228" t="s">
        <v>777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189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178</v>
      </c>
    </row>
    <row r="184" s="14" customFormat="1">
      <c r="A184" s="14"/>
      <c r="B184" s="235"/>
      <c r="C184" s="236"/>
      <c r="D184" s="226" t="s">
        <v>189</v>
      </c>
      <c r="E184" s="237" t="s">
        <v>19</v>
      </c>
      <c r="F184" s="238" t="s">
        <v>778</v>
      </c>
      <c r="G184" s="236"/>
      <c r="H184" s="239">
        <v>1.2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189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178</v>
      </c>
    </row>
    <row r="185" s="15" customFormat="1">
      <c r="A185" s="15"/>
      <c r="B185" s="246"/>
      <c r="C185" s="247"/>
      <c r="D185" s="226" t="s">
        <v>189</v>
      </c>
      <c r="E185" s="248" t="s">
        <v>19</v>
      </c>
      <c r="F185" s="249" t="s">
        <v>193</v>
      </c>
      <c r="G185" s="247"/>
      <c r="H185" s="250">
        <v>1.2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189</v>
      </c>
      <c r="AU185" s="256" t="s">
        <v>82</v>
      </c>
      <c r="AV185" s="15" t="s">
        <v>186</v>
      </c>
      <c r="AW185" s="15" t="s">
        <v>33</v>
      </c>
      <c r="AX185" s="15" t="s">
        <v>80</v>
      </c>
      <c r="AY185" s="256" t="s">
        <v>178</v>
      </c>
    </row>
    <row r="186" s="2" customFormat="1" ht="24.15" customHeight="1">
      <c r="A186" s="40"/>
      <c r="B186" s="41"/>
      <c r="C186" s="206" t="s">
        <v>293</v>
      </c>
      <c r="D186" s="206" t="s">
        <v>181</v>
      </c>
      <c r="E186" s="207" t="s">
        <v>782</v>
      </c>
      <c r="F186" s="208" t="s">
        <v>783</v>
      </c>
      <c r="G186" s="209" t="s">
        <v>184</v>
      </c>
      <c r="H186" s="210">
        <v>1.2</v>
      </c>
      <c r="I186" s="211"/>
      <c r="J186" s="212">
        <f>ROUND(I186*H186,2)</f>
        <v>0</v>
      </c>
      <c r="K186" s="208" t="s">
        <v>185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0.0045450000000000004</v>
      </c>
      <c r="R186" s="215">
        <f>Q186*H186</f>
        <v>0.0054540000000000005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206</v>
      </c>
      <c r="AT186" s="217" t="s">
        <v>181</v>
      </c>
      <c r="AU186" s="217" t="s">
        <v>82</v>
      </c>
      <c r="AY186" s="19" t="s">
        <v>178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206</v>
      </c>
      <c r="BM186" s="217" t="s">
        <v>296</v>
      </c>
    </row>
    <row r="187" s="2" customFormat="1">
      <c r="A187" s="40"/>
      <c r="B187" s="41"/>
      <c r="C187" s="42"/>
      <c r="D187" s="219" t="s">
        <v>187</v>
      </c>
      <c r="E187" s="42"/>
      <c r="F187" s="220" t="s">
        <v>784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187</v>
      </c>
      <c r="AU187" s="19" t="s">
        <v>82</v>
      </c>
    </row>
    <row r="188" s="13" customFormat="1">
      <c r="A188" s="13"/>
      <c r="B188" s="224"/>
      <c r="C188" s="225"/>
      <c r="D188" s="226" t="s">
        <v>189</v>
      </c>
      <c r="E188" s="227" t="s">
        <v>19</v>
      </c>
      <c r="F188" s="228" t="s">
        <v>777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189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178</v>
      </c>
    </row>
    <row r="189" s="14" customFormat="1">
      <c r="A189" s="14"/>
      <c r="B189" s="235"/>
      <c r="C189" s="236"/>
      <c r="D189" s="226" t="s">
        <v>189</v>
      </c>
      <c r="E189" s="237" t="s">
        <v>19</v>
      </c>
      <c r="F189" s="238" t="s">
        <v>778</v>
      </c>
      <c r="G189" s="236"/>
      <c r="H189" s="239">
        <v>1.2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189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178</v>
      </c>
    </row>
    <row r="190" s="15" customFormat="1">
      <c r="A190" s="15"/>
      <c r="B190" s="246"/>
      <c r="C190" s="247"/>
      <c r="D190" s="226" t="s">
        <v>189</v>
      </c>
      <c r="E190" s="248" t="s">
        <v>19</v>
      </c>
      <c r="F190" s="249" t="s">
        <v>193</v>
      </c>
      <c r="G190" s="247"/>
      <c r="H190" s="250">
        <v>1.2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189</v>
      </c>
      <c r="AU190" s="256" t="s">
        <v>82</v>
      </c>
      <c r="AV190" s="15" t="s">
        <v>186</v>
      </c>
      <c r="AW190" s="15" t="s">
        <v>33</v>
      </c>
      <c r="AX190" s="15" t="s">
        <v>80</v>
      </c>
      <c r="AY190" s="256" t="s">
        <v>178</v>
      </c>
    </row>
    <row r="191" s="2" customFormat="1" ht="16.5" customHeight="1">
      <c r="A191" s="40"/>
      <c r="B191" s="41"/>
      <c r="C191" s="206" t="s">
        <v>255</v>
      </c>
      <c r="D191" s="206" t="s">
        <v>181</v>
      </c>
      <c r="E191" s="207" t="s">
        <v>446</v>
      </c>
      <c r="F191" s="208" t="s">
        <v>447</v>
      </c>
      <c r="G191" s="209" t="s">
        <v>184</v>
      </c>
      <c r="H191" s="210">
        <v>1.2</v>
      </c>
      <c r="I191" s="211"/>
      <c r="J191" s="212">
        <f>ROUND(I191*H191,2)</f>
        <v>0</v>
      </c>
      <c r="K191" s="208" t="s">
        <v>185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0.00069999999999999999</v>
      </c>
      <c r="R191" s="215">
        <f>Q191*H191</f>
        <v>0.00083999999999999993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206</v>
      </c>
      <c r="AT191" s="217" t="s">
        <v>181</v>
      </c>
      <c r="AU191" s="217" t="s">
        <v>82</v>
      </c>
      <c r="AY191" s="19" t="s">
        <v>178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206</v>
      </c>
      <c r="BM191" s="217" t="s">
        <v>302</v>
      </c>
    </row>
    <row r="192" s="2" customFormat="1">
      <c r="A192" s="40"/>
      <c r="B192" s="41"/>
      <c r="C192" s="42"/>
      <c r="D192" s="219" t="s">
        <v>187</v>
      </c>
      <c r="E192" s="42"/>
      <c r="F192" s="220" t="s">
        <v>449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187</v>
      </c>
      <c r="AU192" s="19" t="s">
        <v>82</v>
      </c>
    </row>
    <row r="193" s="13" customFormat="1">
      <c r="A193" s="13"/>
      <c r="B193" s="224"/>
      <c r="C193" s="225"/>
      <c r="D193" s="226" t="s">
        <v>189</v>
      </c>
      <c r="E193" s="227" t="s">
        <v>19</v>
      </c>
      <c r="F193" s="228" t="s">
        <v>777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189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178</v>
      </c>
    </row>
    <row r="194" s="14" customFormat="1">
      <c r="A194" s="14"/>
      <c r="B194" s="235"/>
      <c r="C194" s="236"/>
      <c r="D194" s="226" t="s">
        <v>189</v>
      </c>
      <c r="E194" s="237" t="s">
        <v>19</v>
      </c>
      <c r="F194" s="238" t="s">
        <v>778</v>
      </c>
      <c r="G194" s="236"/>
      <c r="H194" s="239">
        <v>1.2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189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178</v>
      </c>
    </row>
    <row r="195" s="15" customFormat="1">
      <c r="A195" s="15"/>
      <c r="B195" s="246"/>
      <c r="C195" s="247"/>
      <c r="D195" s="226" t="s">
        <v>189</v>
      </c>
      <c r="E195" s="248" t="s">
        <v>19</v>
      </c>
      <c r="F195" s="249" t="s">
        <v>193</v>
      </c>
      <c r="G195" s="247"/>
      <c r="H195" s="250">
        <v>1.2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189</v>
      </c>
      <c r="AU195" s="256" t="s">
        <v>82</v>
      </c>
      <c r="AV195" s="15" t="s">
        <v>186</v>
      </c>
      <c r="AW195" s="15" t="s">
        <v>33</v>
      </c>
      <c r="AX195" s="15" t="s">
        <v>80</v>
      </c>
      <c r="AY195" s="256" t="s">
        <v>178</v>
      </c>
    </row>
    <row r="196" s="2" customFormat="1" ht="16.5" customHeight="1">
      <c r="A196" s="40"/>
      <c r="B196" s="41"/>
      <c r="C196" s="257" t="s">
        <v>306</v>
      </c>
      <c r="D196" s="257" t="s">
        <v>360</v>
      </c>
      <c r="E196" s="258" t="s">
        <v>453</v>
      </c>
      <c r="F196" s="259" t="s">
        <v>454</v>
      </c>
      <c r="G196" s="260" t="s">
        <v>184</v>
      </c>
      <c r="H196" s="261">
        <v>1.3200000000000001</v>
      </c>
      <c r="I196" s="262"/>
      <c r="J196" s="263">
        <f>ROUND(I196*H196,2)</f>
        <v>0</v>
      </c>
      <c r="K196" s="259" t="s">
        <v>185</v>
      </c>
      <c r="L196" s="264"/>
      <c r="M196" s="265" t="s">
        <v>19</v>
      </c>
      <c r="N196" s="266" t="s">
        <v>43</v>
      </c>
      <c r="O196" s="86"/>
      <c r="P196" s="215">
        <f>O196*H196</f>
        <v>0</v>
      </c>
      <c r="Q196" s="215">
        <v>0.0033999999999999998</v>
      </c>
      <c r="R196" s="215">
        <f>Q196*H196</f>
        <v>0.0044879999999999998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302</v>
      </c>
      <c r="AT196" s="217" t="s">
        <v>360</v>
      </c>
      <c r="AU196" s="217" t="s">
        <v>82</v>
      </c>
      <c r="AY196" s="19" t="s">
        <v>178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206</v>
      </c>
      <c r="BM196" s="217" t="s">
        <v>309</v>
      </c>
    </row>
    <row r="197" s="13" customFormat="1">
      <c r="A197" s="13"/>
      <c r="B197" s="224"/>
      <c r="C197" s="225"/>
      <c r="D197" s="226" t="s">
        <v>189</v>
      </c>
      <c r="E197" s="227" t="s">
        <v>19</v>
      </c>
      <c r="F197" s="228" t="s">
        <v>777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189</v>
      </c>
      <c r="AU197" s="234" t="s">
        <v>82</v>
      </c>
      <c r="AV197" s="13" t="s">
        <v>80</v>
      </c>
      <c r="AW197" s="13" t="s">
        <v>33</v>
      </c>
      <c r="AX197" s="13" t="s">
        <v>72</v>
      </c>
      <c r="AY197" s="234" t="s">
        <v>178</v>
      </c>
    </row>
    <row r="198" s="14" customFormat="1">
      <c r="A198" s="14"/>
      <c r="B198" s="235"/>
      <c r="C198" s="236"/>
      <c r="D198" s="226" t="s">
        <v>189</v>
      </c>
      <c r="E198" s="237" t="s">
        <v>19</v>
      </c>
      <c r="F198" s="238" t="s">
        <v>778</v>
      </c>
      <c r="G198" s="236"/>
      <c r="H198" s="239">
        <v>1.2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189</v>
      </c>
      <c r="AU198" s="245" t="s">
        <v>82</v>
      </c>
      <c r="AV198" s="14" t="s">
        <v>82</v>
      </c>
      <c r="AW198" s="14" t="s">
        <v>33</v>
      </c>
      <c r="AX198" s="14" t="s">
        <v>72</v>
      </c>
      <c r="AY198" s="245" t="s">
        <v>178</v>
      </c>
    </row>
    <row r="199" s="15" customFormat="1">
      <c r="A199" s="15"/>
      <c r="B199" s="246"/>
      <c r="C199" s="247"/>
      <c r="D199" s="226" t="s">
        <v>189</v>
      </c>
      <c r="E199" s="248" t="s">
        <v>19</v>
      </c>
      <c r="F199" s="249" t="s">
        <v>193</v>
      </c>
      <c r="G199" s="247"/>
      <c r="H199" s="250">
        <v>1.2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189</v>
      </c>
      <c r="AU199" s="256" t="s">
        <v>82</v>
      </c>
      <c r="AV199" s="15" t="s">
        <v>186</v>
      </c>
      <c r="AW199" s="15" t="s">
        <v>33</v>
      </c>
      <c r="AX199" s="15" t="s">
        <v>72</v>
      </c>
      <c r="AY199" s="256" t="s">
        <v>178</v>
      </c>
    </row>
    <row r="200" s="14" customFormat="1">
      <c r="A200" s="14"/>
      <c r="B200" s="235"/>
      <c r="C200" s="236"/>
      <c r="D200" s="226" t="s">
        <v>189</v>
      </c>
      <c r="E200" s="237" t="s">
        <v>19</v>
      </c>
      <c r="F200" s="238" t="s">
        <v>785</v>
      </c>
      <c r="G200" s="236"/>
      <c r="H200" s="239">
        <v>1.3200000000000001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189</v>
      </c>
      <c r="AU200" s="245" t="s">
        <v>82</v>
      </c>
      <c r="AV200" s="14" t="s">
        <v>82</v>
      </c>
      <c r="AW200" s="14" t="s">
        <v>33</v>
      </c>
      <c r="AX200" s="14" t="s">
        <v>72</v>
      </c>
      <c r="AY200" s="245" t="s">
        <v>178</v>
      </c>
    </row>
    <row r="201" s="15" customFormat="1">
      <c r="A201" s="15"/>
      <c r="B201" s="246"/>
      <c r="C201" s="247"/>
      <c r="D201" s="226" t="s">
        <v>189</v>
      </c>
      <c r="E201" s="248" t="s">
        <v>19</v>
      </c>
      <c r="F201" s="249" t="s">
        <v>193</v>
      </c>
      <c r="G201" s="247"/>
      <c r="H201" s="250">
        <v>1.3200000000000001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189</v>
      </c>
      <c r="AU201" s="256" t="s">
        <v>82</v>
      </c>
      <c r="AV201" s="15" t="s">
        <v>186</v>
      </c>
      <c r="AW201" s="15" t="s">
        <v>33</v>
      </c>
      <c r="AX201" s="15" t="s">
        <v>80</v>
      </c>
      <c r="AY201" s="256" t="s">
        <v>178</v>
      </c>
    </row>
    <row r="202" s="2" customFormat="1" ht="16.5" customHeight="1">
      <c r="A202" s="40"/>
      <c r="B202" s="41"/>
      <c r="C202" s="206" t="s">
        <v>260</v>
      </c>
      <c r="D202" s="206" t="s">
        <v>181</v>
      </c>
      <c r="E202" s="207" t="s">
        <v>786</v>
      </c>
      <c r="F202" s="208" t="s">
        <v>787</v>
      </c>
      <c r="G202" s="209" t="s">
        <v>223</v>
      </c>
      <c r="H202" s="210">
        <v>0.80000000000000004</v>
      </c>
      <c r="I202" s="211"/>
      <c r="J202" s="212">
        <f>ROUND(I202*H202,2)</f>
        <v>0</v>
      </c>
      <c r="K202" s="208" t="s">
        <v>185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1.4935E-05</v>
      </c>
      <c r="R202" s="215">
        <f>Q202*H202</f>
        <v>1.1948000000000002E-05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206</v>
      </c>
      <c r="AT202" s="217" t="s">
        <v>181</v>
      </c>
      <c r="AU202" s="217" t="s">
        <v>82</v>
      </c>
      <c r="AY202" s="19" t="s">
        <v>178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206</v>
      </c>
      <c r="BM202" s="217" t="s">
        <v>315</v>
      </c>
    </row>
    <row r="203" s="2" customFormat="1">
      <c r="A203" s="40"/>
      <c r="B203" s="41"/>
      <c r="C203" s="42"/>
      <c r="D203" s="219" t="s">
        <v>187</v>
      </c>
      <c r="E203" s="42"/>
      <c r="F203" s="220" t="s">
        <v>788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187</v>
      </c>
      <c r="AU203" s="19" t="s">
        <v>82</v>
      </c>
    </row>
    <row r="204" s="13" customFormat="1">
      <c r="A204" s="13"/>
      <c r="B204" s="224"/>
      <c r="C204" s="225"/>
      <c r="D204" s="226" t="s">
        <v>189</v>
      </c>
      <c r="E204" s="227" t="s">
        <v>19</v>
      </c>
      <c r="F204" s="228" t="s">
        <v>777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189</v>
      </c>
      <c r="AU204" s="234" t="s">
        <v>82</v>
      </c>
      <c r="AV204" s="13" t="s">
        <v>80</v>
      </c>
      <c r="AW204" s="13" t="s">
        <v>33</v>
      </c>
      <c r="AX204" s="13" t="s">
        <v>72</v>
      </c>
      <c r="AY204" s="234" t="s">
        <v>178</v>
      </c>
    </row>
    <row r="205" s="14" customFormat="1">
      <c r="A205" s="14"/>
      <c r="B205" s="235"/>
      <c r="C205" s="236"/>
      <c r="D205" s="226" t="s">
        <v>189</v>
      </c>
      <c r="E205" s="237" t="s">
        <v>19</v>
      </c>
      <c r="F205" s="238" t="s">
        <v>789</v>
      </c>
      <c r="G205" s="236"/>
      <c r="H205" s="239">
        <v>0.80000000000000004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189</v>
      </c>
      <c r="AU205" s="245" t="s">
        <v>82</v>
      </c>
      <c r="AV205" s="14" t="s">
        <v>82</v>
      </c>
      <c r="AW205" s="14" t="s">
        <v>33</v>
      </c>
      <c r="AX205" s="14" t="s">
        <v>72</v>
      </c>
      <c r="AY205" s="245" t="s">
        <v>178</v>
      </c>
    </row>
    <row r="206" s="15" customFormat="1">
      <c r="A206" s="15"/>
      <c r="B206" s="246"/>
      <c r="C206" s="247"/>
      <c r="D206" s="226" t="s">
        <v>189</v>
      </c>
      <c r="E206" s="248" t="s">
        <v>19</v>
      </c>
      <c r="F206" s="249" t="s">
        <v>193</v>
      </c>
      <c r="G206" s="247"/>
      <c r="H206" s="250">
        <v>0.80000000000000004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189</v>
      </c>
      <c r="AU206" s="256" t="s">
        <v>82</v>
      </c>
      <c r="AV206" s="15" t="s">
        <v>186</v>
      </c>
      <c r="AW206" s="15" t="s">
        <v>33</v>
      </c>
      <c r="AX206" s="15" t="s">
        <v>80</v>
      </c>
      <c r="AY206" s="256" t="s">
        <v>178</v>
      </c>
    </row>
    <row r="207" s="2" customFormat="1" ht="16.5" customHeight="1">
      <c r="A207" s="40"/>
      <c r="B207" s="41"/>
      <c r="C207" s="257" t="s">
        <v>7</v>
      </c>
      <c r="D207" s="257" t="s">
        <v>360</v>
      </c>
      <c r="E207" s="258" t="s">
        <v>790</v>
      </c>
      <c r="F207" s="259" t="s">
        <v>791</v>
      </c>
      <c r="G207" s="260" t="s">
        <v>223</v>
      </c>
      <c r="H207" s="261">
        <v>0.81599999999999995</v>
      </c>
      <c r="I207" s="262"/>
      <c r="J207" s="263">
        <f>ROUND(I207*H207,2)</f>
        <v>0</v>
      </c>
      <c r="K207" s="259" t="s">
        <v>185</v>
      </c>
      <c r="L207" s="264"/>
      <c r="M207" s="265" t="s">
        <v>19</v>
      </c>
      <c r="N207" s="266" t="s">
        <v>43</v>
      </c>
      <c r="O207" s="86"/>
      <c r="P207" s="215">
        <f>O207*H207</f>
        <v>0</v>
      </c>
      <c r="Q207" s="215">
        <v>0.00035</v>
      </c>
      <c r="R207" s="215">
        <f>Q207*H207</f>
        <v>0.0002856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302</v>
      </c>
      <c r="AT207" s="217" t="s">
        <v>360</v>
      </c>
      <c r="AU207" s="217" t="s">
        <v>82</v>
      </c>
      <c r="AY207" s="19" t="s">
        <v>178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206</v>
      </c>
      <c r="BM207" s="217" t="s">
        <v>325</v>
      </c>
    </row>
    <row r="208" s="13" customFormat="1">
      <c r="A208" s="13"/>
      <c r="B208" s="224"/>
      <c r="C208" s="225"/>
      <c r="D208" s="226" t="s">
        <v>189</v>
      </c>
      <c r="E208" s="227" t="s">
        <v>19</v>
      </c>
      <c r="F208" s="228" t="s">
        <v>777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189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178</v>
      </c>
    </row>
    <row r="209" s="14" customFormat="1">
      <c r="A209" s="14"/>
      <c r="B209" s="235"/>
      <c r="C209" s="236"/>
      <c r="D209" s="226" t="s">
        <v>189</v>
      </c>
      <c r="E209" s="237" t="s">
        <v>19</v>
      </c>
      <c r="F209" s="238" t="s">
        <v>789</v>
      </c>
      <c r="G209" s="236"/>
      <c r="H209" s="239">
        <v>0.80000000000000004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189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178</v>
      </c>
    </row>
    <row r="210" s="15" customFormat="1">
      <c r="A210" s="15"/>
      <c r="B210" s="246"/>
      <c r="C210" s="247"/>
      <c r="D210" s="226" t="s">
        <v>189</v>
      </c>
      <c r="E210" s="248" t="s">
        <v>19</v>
      </c>
      <c r="F210" s="249" t="s">
        <v>193</v>
      </c>
      <c r="G210" s="247"/>
      <c r="H210" s="250">
        <v>0.80000000000000004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189</v>
      </c>
      <c r="AU210" s="256" t="s">
        <v>82</v>
      </c>
      <c r="AV210" s="15" t="s">
        <v>186</v>
      </c>
      <c r="AW210" s="15" t="s">
        <v>33</v>
      </c>
      <c r="AX210" s="15" t="s">
        <v>72</v>
      </c>
      <c r="AY210" s="256" t="s">
        <v>178</v>
      </c>
    </row>
    <row r="211" s="14" customFormat="1">
      <c r="A211" s="14"/>
      <c r="B211" s="235"/>
      <c r="C211" s="236"/>
      <c r="D211" s="226" t="s">
        <v>189</v>
      </c>
      <c r="E211" s="237" t="s">
        <v>19</v>
      </c>
      <c r="F211" s="238" t="s">
        <v>792</v>
      </c>
      <c r="G211" s="236"/>
      <c r="H211" s="239">
        <v>0.81599999999999995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189</v>
      </c>
      <c r="AU211" s="245" t="s">
        <v>82</v>
      </c>
      <c r="AV211" s="14" t="s">
        <v>82</v>
      </c>
      <c r="AW211" s="14" t="s">
        <v>33</v>
      </c>
      <c r="AX211" s="14" t="s">
        <v>72</v>
      </c>
      <c r="AY211" s="245" t="s">
        <v>178</v>
      </c>
    </row>
    <row r="212" s="15" customFormat="1">
      <c r="A212" s="15"/>
      <c r="B212" s="246"/>
      <c r="C212" s="247"/>
      <c r="D212" s="226" t="s">
        <v>189</v>
      </c>
      <c r="E212" s="248" t="s">
        <v>19</v>
      </c>
      <c r="F212" s="249" t="s">
        <v>193</v>
      </c>
      <c r="G212" s="247"/>
      <c r="H212" s="250">
        <v>0.81599999999999995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189</v>
      </c>
      <c r="AU212" s="256" t="s">
        <v>82</v>
      </c>
      <c r="AV212" s="15" t="s">
        <v>186</v>
      </c>
      <c r="AW212" s="15" t="s">
        <v>33</v>
      </c>
      <c r="AX212" s="15" t="s">
        <v>80</v>
      </c>
      <c r="AY212" s="256" t="s">
        <v>178</v>
      </c>
    </row>
    <row r="213" s="2" customFormat="1" ht="24.15" customHeight="1">
      <c r="A213" s="40"/>
      <c r="B213" s="41"/>
      <c r="C213" s="206" t="s">
        <v>265</v>
      </c>
      <c r="D213" s="206" t="s">
        <v>181</v>
      </c>
      <c r="E213" s="207" t="s">
        <v>475</v>
      </c>
      <c r="F213" s="208" t="s">
        <v>476</v>
      </c>
      <c r="G213" s="209" t="s">
        <v>251</v>
      </c>
      <c r="H213" s="210">
        <v>0.010999999999999999</v>
      </c>
      <c r="I213" s="211"/>
      <c r="J213" s="212">
        <f>ROUND(I213*H213,2)</f>
        <v>0</v>
      </c>
      <c r="K213" s="208" t="s">
        <v>185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206</v>
      </c>
      <c r="AT213" s="217" t="s">
        <v>181</v>
      </c>
      <c r="AU213" s="217" t="s">
        <v>82</v>
      </c>
      <c r="AY213" s="19" t="s">
        <v>178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206</v>
      </c>
      <c r="BM213" s="217" t="s">
        <v>334</v>
      </c>
    </row>
    <row r="214" s="2" customFormat="1">
      <c r="A214" s="40"/>
      <c r="B214" s="41"/>
      <c r="C214" s="42"/>
      <c r="D214" s="219" t="s">
        <v>187</v>
      </c>
      <c r="E214" s="42"/>
      <c r="F214" s="220" t="s">
        <v>478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187</v>
      </c>
      <c r="AU214" s="19" t="s">
        <v>82</v>
      </c>
    </row>
    <row r="215" s="12" customFormat="1" ht="22.8" customHeight="1">
      <c r="A215" s="12"/>
      <c r="B215" s="190"/>
      <c r="C215" s="191"/>
      <c r="D215" s="192" t="s">
        <v>71</v>
      </c>
      <c r="E215" s="204" t="s">
        <v>543</v>
      </c>
      <c r="F215" s="204" t="s">
        <v>544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SUM(P216:P234)</f>
        <v>0</v>
      </c>
      <c r="Q215" s="198"/>
      <c r="R215" s="199">
        <f>SUM(R216:R234)</f>
        <v>0.12417839999999999</v>
      </c>
      <c r="S215" s="198"/>
      <c r="T215" s="200">
        <f>SUM(T216:T234)</f>
        <v>0.0040242999999999998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82</v>
      </c>
      <c r="AT215" s="202" t="s">
        <v>71</v>
      </c>
      <c r="AU215" s="202" t="s">
        <v>80</v>
      </c>
      <c r="AY215" s="201" t="s">
        <v>178</v>
      </c>
      <c r="BK215" s="203">
        <f>SUM(BK216:BK234)</f>
        <v>0</v>
      </c>
    </row>
    <row r="216" s="2" customFormat="1" ht="16.5" customHeight="1">
      <c r="A216" s="40"/>
      <c r="B216" s="41"/>
      <c r="C216" s="206" t="s">
        <v>337</v>
      </c>
      <c r="D216" s="206" t="s">
        <v>181</v>
      </c>
      <c r="E216" s="207" t="s">
        <v>546</v>
      </c>
      <c r="F216" s="208" t="s">
        <v>547</v>
      </c>
      <c r="G216" s="209" t="s">
        <v>184</v>
      </c>
      <c r="H216" s="210">
        <v>114.98</v>
      </c>
      <c r="I216" s="211"/>
      <c r="J216" s="212">
        <f>ROUND(I216*H216,2)</f>
        <v>0</v>
      </c>
      <c r="K216" s="208" t="s">
        <v>185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3.4999999999999997E-05</v>
      </c>
      <c r="T216" s="216">
        <f>S216*H216</f>
        <v>0.0040242999999999998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206</v>
      </c>
      <c r="AT216" s="217" t="s">
        <v>181</v>
      </c>
      <c r="AU216" s="217" t="s">
        <v>82</v>
      </c>
      <c r="AY216" s="19" t="s">
        <v>178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206</v>
      </c>
      <c r="BM216" s="217" t="s">
        <v>340</v>
      </c>
    </row>
    <row r="217" s="2" customFormat="1">
      <c r="A217" s="40"/>
      <c r="B217" s="41"/>
      <c r="C217" s="42"/>
      <c r="D217" s="219" t="s">
        <v>187</v>
      </c>
      <c r="E217" s="42"/>
      <c r="F217" s="220" t="s">
        <v>549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187</v>
      </c>
      <c r="AU217" s="19" t="s">
        <v>82</v>
      </c>
    </row>
    <row r="218" s="13" customFormat="1">
      <c r="A218" s="13"/>
      <c r="B218" s="224"/>
      <c r="C218" s="225"/>
      <c r="D218" s="226" t="s">
        <v>189</v>
      </c>
      <c r="E218" s="227" t="s">
        <v>19</v>
      </c>
      <c r="F218" s="228" t="s">
        <v>190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189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178</v>
      </c>
    </row>
    <row r="219" s="13" customFormat="1">
      <c r="A219" s="13"/>
      <c r="B219" s="224"/>
      <c r="C219" s="225"/>
      <c r="D219" s="226" t="s">
        <v>189</v>
      </c>
      <c r="E219" s="227" t="s">
        <v>19</v>
      </c>
      <c r="F219" s="228" t="s">
        <v>550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189</v>
      </c>
      <c r="AU219" s="234" t="s">
        <v>82</v>
      </c>
      <c r="AV219" s="13" t="s">
        <v>80</v>
      </c>
      <c r="AW219" s="13" t="s">
        <v>33</v>
      </c>
      <c r="AX219" s="13" t="s">
        <v>72</v>
      </c>
      <c r="AY219" s="234" t="s">
        <v>178</v>
      </c>
    </row>
    <row r="220" s="14" customFormat="1">
      <c r="A220" s="14"/>
      <c r="B220" s="235"/>
      <c r="C220" s="236"/>
      <c r="D220" s="226" t="s">
        <v>189</v>
      </c>
      <c r="E220" s="237" t="s">
        <v>19</v>
      </c>
      <c r="F220" s="238" t="s">
        <v>743</v>
      </c>
      <c r="G220" s="236"/>
      <c r="H220" s="239">
        <v>46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189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178</v>
      </c>
    </row>
    <row r="221" s="14" customFormat="1">
      <c r="A221" s="14"/>
      <c r="B221" s="235"/>
      <c r="C221" s="236"/>
      <c r="D221" s="226" t="s">
        <v>189</v>
      </c>
      <c r="E221" s="237" t="s">
        <v>19</v>
      </c>
      <c r="F221" s="238" t="s">
        <v>744</v>
      </c>
      <c r="G221" s="236"/>
      <c r="H221" s="239">
        <v>38.740000000000002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189</v>
      </c>
      <c r="AU221" s="245" t="s">
        <v>82</v>
      </c>
      <c r="AV221" s="14" t="s">
        <v>82</v>
      </c>
      <c r="AW221" s="14" t="s">
        <v>33</v>
      </c>
      <c r="AX221" s="14" t="s">
        <v>72</v>
      </c>
      <c r="AY221" s="245" t="s">
        <v>178</v>
      </c>
    </row>
    <row r="222" s="14" customFormat="1">
      <c r="A222" s="14"/>
      <c r="B222" s="235"/>
      <c r="C222" s="236"/>
      <c r="D222" s="226" t="s">
        <v>189</v>
      </c>
      <c r="E222" s="237" t="s">
        <v>19</v>
      </c>
      <c r="F222" s="238" t="s">
        <v>745</v>
      </c>
      <c r="G222" s="236"/>
      <c r="H222" s="239">
        <v>13.279999999999999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189</v>
      </c>
      <c r="AU222" s="245" t="s">
        <v>82</v>
      </c>
      <c r="AV222" s="14" t="s">
        <v>82</v>
      </c>
      <c r="AW222" s="14" t="s">
        <v>33</v>
      </c>
      <c r="AX222" s="14" t="s">
        <v>72</v>
      </c>
      <c r="AY222" s="245" t="s">
        <v>178</v>
      </c>
    </row>
    <row r="223" s="14" customFormat="1">
      <c r="A223" s="14"/>
      <c r="B223" s="235"/>
      <c r="C223" s="236"/>
      <c r="D223" s="226" t="s">
        <v>189</v>
      </c>
      <c r="E223" s="237" t="s">
        <v>19</v>
      </c>
      <c r="F223" s="238" t="s">
        <v>746</v>
      </c>
      <c r="G223" s="236"/>
      <c r="H223" s="239">
        <v>16.960000000000001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189</v>
      </c>
      <c r="AU223" s="245" t="s">
        <v>82</v>
      </c>
      <c r="AV223" s="14" t="s">
        <v>82</v>
      </c>
      <c r="AW223" s="14" t="s">
        <v>33</v>
      </c>
      <c r="AX223" s="14" t="s">
        <v>72</v>
      </c>
      <c r="AY223" s="245" t="s">
        <v>178</v>
      </c>
    </row>
    <row r="224" s="15" customFormat="1">
      <c r="A224" s="15"/>
      <c r="B224" s="246"/>
      <c r="C224" s="247"/>
      <c r="D224" s="226" t="s">
        <v>189</v>
      </c>
      <c r="E224" s="248" t="s">
        <v>19</v>
      </c>
      <c r="F224" s="249" t="s">
        <v>193</v>
      </c>
      <c r="G224" s="247"/>
      <c r="H224" s="250">
        <v>114.98000000000002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189</v>
      </c>
      <c r="AU224" s="256" t="s">
        <v>82</v>
      </c>
      <c r="AV224" s="15" t="s">
        <v>186</v>
      </c>
      <c r="AW224" s="15" t="s">
        <v>33</v>
      </c>
      <c r="AX224" s="15" t="s">
        <v>80</v>
      </c>
      <c r="AY224" s="256" t="s">
        <v>178</v>
      </c>
    </row>
    <row r="225" s="2" customFormat="1" ht="16.5" customHeight="1">
      <c r="A225" s="40"/>
      <c r="B225" s="41"/>
      <c r="C225" s="257" t="s">
        <v>272</v>
      </c>
      <c r="D225" s="257" t="s">
        <v>360</v>
      </c>
      <c r="E225" s="258" t="s">
        <v>551</v>
      </c>
      <c r="F225" s="259" t="s">
        <v>552</v>
      </c>
      <c r="G225" s="260" t="s">
        <v>184</v>
      </c>
      <c r="H225" s="261">
        <v>137.976</v>
      </c>
      <c r="I225" s="262"/>
      <c r="J225" s="263">
        <f>ROUND(I225*H225,2)</f>
        <v>0</v>
      </c>
      <c r="K225" s="259" t="s">
        <v>185</v>
      </c>
      <c r="L225" s="264"/>
      <c r="M225" s="265" t="s">
        <v>19</v>
      </c>
      <c r="N225" s="266" t="s">
        <v>43</v>
      </c>
      <c r="O225" s="86"/>
      <c r="P225" s="215">
        <f>O225*H225</f>
        <v>0</v>
      </c>
      <c r="Q225" s="215">
        <v>0.00089999999999999998</v>
      </c>
      <c r="R225" s="215">
        <f>Q225*H225</f>
        <v>0.12417839999999999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302</v>
      </c>
      <c r="AT225" s="217" t="s">
        <v>360</v>
      </c>
      <c r="AU225" s="217" t="s">
        <v>82</v>
      </c>
      <c r="AY225" s="19" t="s">
        <v>178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206</v>
      </c>
      <c r="BM225" s="217" t="s">
        <v>793</v>
      </c>
    </row>
    <row r="226" s="13" customFormat="1">
      <c r="A226" s="13"/>
      <c r="B226" s="224"/>
      <c r="C226" s="225"/>
      <c r="D226" s="226" t="s">
        <v>189</v>
      </c>
      <c r="E226" s="227" t="s">
        <v>19</v>
      </c>
      <c r="F226" s="228" t="s">
        <v>190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189</v>
      </c>
      <c r="AU226" s="234" t="s">
        <v>82</v>
      </c>
      <c r="AV226" s="13" t="s">
        <v>80</v>
      </c>
      <c r="AW226" s="13" t="s">
        <v>33</v>
      </c>
      <c r="AX226" s="13" t="s">
        <v>72</v>
      </c>
      <c r="AY226" s="234" t="s">
        <v>178</v>
      </c>
    </row>
    <row r="227" s="13" customFormat="1">
      <c r="A227" s="13"/>
      <c r="B227" s="224"/>
      <c r="C227" s="225"/>
      <c r="D227" s="226" t="s">
        <v>189</v>
      </c>
      <c r="E227" s="227" t="s">
        <v>19</v>
      </c>
      <c r="F227" s="228" t="s">
        <v>550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189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178</v>
      </c>
    </row>
    <row r="228" s="14" customFormat="1">
      <c r="A228" s="14"/>
      <c r="B228" s="235"/>
      <c r="C228" s="236"/>
      <c r="D228" s="226" t="s">
        <v>189</v>
      </c>
      <c r="E228" s="237" t="s">
        <v>19</v>
      </c>
      <c r="F228" s="238" t="s">
        <v>743</v>
      </c>
      <c r="G228" s="236"/>
      <c r="H228" s="239">
        <v>46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189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178</v>
      </c>
    </row>
    <row r="229" s="14" customFormat="1">
      <c r="A229" s="14"/>
      <c r="B229" s="235"/>
      <c r="C229" s="236"/>
      <c r="D229" s="226" t="s">
        <v>189</v>
      </c>
      <c r="E229" s="237" t="s">
        <v>19</v>
      </c>
      <c r="F229" s="238" t="s">
        <v>744</v>
      </c>
      <c r="G229" s="236"/>
      <c r="H229" s="239">
        <v>38.740000000000002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189</v>
      </c>
      <c r="AU229" s="245" t="s">
        <v>82</v>
      </c>
      <c r="AV229" s="14" t="s">
        <v>82</v>
      </c>
      <c r="AW229" s="14" t="s">
        <v>33</v>
      </c>
      <c r="AX229" s="14" t="s">
        <v>72</v>
      </c>
      <c r="AY229" s="245" t="s">
        <v>178</v>
      </c>
    </row>
    <row r="230" s="14" customFormat="1">
      <c r="A230" s="14"/>
      <c r="B230" s="235"/>
      <c r="C230" s="236"/>
      <c r="D230" s="226" t="s">
        <v>189</v>
      </c>
      <c r="E230" s="237" t="s">
        <v>19</v>
      </c>
      <c r="F230" s="238" t="s">
        <v>745</v>
      </c>
      <c r="G230" s="236"/>
      <c r="H230" s="239">
        <v>13.279999999999999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189</v>
      </c>
      <c r="AU230" s="245" t="s">
        <v>82</v>
      </c>
      <c r="AV230" s="14" t="s">
        <v>82</v>
      </c>
      <c r="AW230" s="14" t="s">
        <v>33</v>
      </c>
      <c r="AX230" s="14" t="s">
        <v>72</v>
      </c>
      <c r="AY230" s="245" t="s">
        <v>178</v>
      </c>
    </row>
    <row r="231" s="14" customFormat="1">
      <c r="A231" s="14"/>
      <c r="B231" s="235"/>
      <c r="C231" s="236"/>
      <c r="D231" s="226" t="s">
        <v>189</v>
      </c>
      <c r="E231" s="237" t="s">
        <v>19</v>
      </c>
      <c r="F231" s="238" t="s">
        <v>746</v>
      </c>
      <c r="G231" s="236"/>
      <c r="H231" s="239">
        <v>16.960000000000001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189</v>
      </c>
      <c r="AU231" s="245" t="s">
        <v>82</v>
      </c>
      <c r="AV231" s="14" t="s">
        <v>82</v>
      </c>
      <c r="AW231" s="14" t="s">
        <v>33</v>
      </c>
      <c r="AX231" s="14" t="s">
        <v>72</v>
      </c>
      <c r="AY231" s="245" t="s">
        <v>178</v>
      </c>
    </row>
    <row r="232" s="15" customFormat="1">
      <c r="A232" s="15"/>
      <c r="B232" s="246"/>
      <c r="C232" s="247"/>
      <c r="D232" s="226" t="s">
        <v>189</v>
      </c>
      <c r="E232" s="248" t="s">
        <v>19</v>
      </c>
      <c r="F232" s="249" t="s">
        <v>193</v>
      </c>
      <c r="G232" s="247"/>
      <c r="H232" s="250">
        <v>114.98000000000002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189</v>
      </c>
      <c r="AU232" s="256" t="s">
        <v>82</v>
      </c>
      <c r="AV232" s="15" t="s">
        <v>186</v>
      </c>
      <c r="AW232" s="15" t="s">
        <v>33</v>
      </c>
      <c r="AX232" s="15" t="s">
        <v>72</v>
      </c>
      <c r="AY232" s="256" t="s">
        <v>178</v>
      </c>
    </row>
    <row r="233" s="14" customFormat="1">
      <c r="A233" s="14"/>
      <c r="B233" s="235"/>
      <c r="C233" s="236"/>
      <c r="D233" s="226" t="s">
        <v>189</v>
      </c>
      <c r="E233" s="237" t="s">
        <v>19</v>
      </c>
      <c r="F233" s="238" t="s">
        <v>747</v>
      </c>
      <c r="G233" s="236"/>
      <c r="H233" s="239">
        <v>137.976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189</v>
      </c>
      <c r="AU233" s="245" t="s">
        <v>82</v>
      </c>
      <c r="AV233" s="14" t="s">
        <v>82</v>
      </c>
      <c r="AW233" s="14" t="s">
        <v>33</v>
      </c>
      <c r="AX233" s="14" t="s">
        <v>72</v>
      </c>
      <c r="AY233" s="245" t="s">
        <v>178</v>
      </c>
    </row>
    <row r="234" s="15" customFormat="1">
      <c r="A234" s="15"/>
      <c r="B234" s="246"/>
      <c r="C234" s="247"/>
      <c r="D234" s="226" t="s">
        <v>189</v>
      </c>
      <c r="E234" s="248" t="s">
        <v>19</v>
      </c>
      <c r="F234" s="249" t="s">
        <v>193</v>
      </c>
      <c r="G234" s="247"/>
      <c r="H234" s="250">
        <v>137.976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189</v>
      </c>
      <c r="AU234" s="256" t="s">
        <v>82</v>
      </c>
      <c r="AV234" s="15" t="s">
        <v>186</v>
      </c>
      <c r="AW234" s="15" t="s">
        <v>33</v>
      </c>
      <c r="AX234" s="15" t="s">
        <v>80</v>
      </c>
      <c r="AY234" s="256" t="s">
        <v>178</v>
      </c>
    </row>
    <row r="235" s="12" customFormat="1" ht="22.8" customHeight="1">
      <c r="A235" s="12"/>
      <c r="B235" s="190"/>
      <c r="C235" s="191"/>
      <c r="D235" s="192" t="s">
        <v>71</v>
      </c>
      <c r="E235" s="204" t="s">
        <v>554</v>
      </c>
      <c r="F235" s="204" t="s">
        <v>555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SUM(P236:P251)</f>
        <v>0</v>
      </c>
      <c r="Q235" s="198"/>
      <c r="R235" s="199">
        <f>SUM(R236:R251)</f>
        <v>0.11954765000000001</v>
      </c>
      <c r="S235" s="198"/>
      <c r="T235" s="200">
        <f>SUM(T236:T251)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82</v>
      </c>
      <c r="AT235" s="202" t="s">
        <v>71</v>
      </c>
      <c r="AU235" s="202" t="s">
        <v>80</v>
      </c>
      <c r="AY235" s="201" t="s">
        <v>178</v>
      </c>
      <c r="BK235" s="203">
        <f>SUM(BK236:BK251)</f>
        <v>0</v>
      </c>
    </row>
    <row r="236" s="2" customFormat="1" ht="16.5" customHeight="1">
      <c r="A236" s="40"/>
      <c r="B236" s="41"/>
      <c r="C236" s="206" t="s">
        <v>347</v>
      </c>
      <c r="D236" s="206" t="s">
        <v>181</v>
      </c>
      <c r="E236" s="207" t="s">
        <v>568</v>
      </c>
      <c r="F236" s="208" t="s">
        <v>569</v>
      </c>
      <c r="G236" s="209" t="s">
        <v>184</v>
      </c>
      <c r="H236" s="210">
        <v>246.49000000000001</v>
      </c>
      <c r="I236" s="211"/>
      <c r="J236" s="212">
        <f>ROUND(I236*H236,2)</f>
        <v>0</v>
      </c>
      <c r="K236" s="208" t="s">
        <v>185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0.00020000000000000001</v>
      </c>
      <c r="R236" s="215">
        <f>Q236*H236</f>
        <v>0.049298000000000002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206</v>
      </c>
      <c r="AT236" s="217" t="s">
        <v>181</v>
      </c>
      <c r="AU236" s="217" t="s">
        <v>82</v>
      </c>
      <c r="AY236" s="19" t="s">
        <v>178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206</v>
      </c>
      <c r="BM236" s="217" t="s">
        <v>350</v>
      </c>
    </row>
    <row r="237" s="2" customFormat="1">
      <c r="A237" s="40"/>
      <c r="B237" s="41"/>
      <c r="C237" s="42"/>
      <c r="D237" s="219" t="s">
        <v>187</v>
      </c>
      <c r="E237" s="42"/>
      <c r="F237" s="220" t="s">
        <v>571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187</v>
      </c>
      <c r="AU237" s="19" t="s">
        <v>82</v>
      </c>
    </row>
    <row r="238" s="13" customFormat="1">
      <c r="A238" s="13"/>
      <c r="B238" s="224"/>
      <c r="C238" s="225"/>
      <c r="D238" s="226" t="s">
        <v>189</v>
      </c>
      <c r="E238" s="227" t="s">
        <v>19</v>
      </c>
      <c r="F238" s="228" t="s">
        <v>736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189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178</v>
      </c>
    </row>
    <row r="239" s="14" customFormat="1">
      <c r="A239" s="14"/>
      <c r="B239" s="235"/>
      <c r="C239" s="236"/>
      <c r="D239" s="226" t="s">
        <v>189</v>
      </c>
      <c r="E239" s="237" t="s">
        <v>19</v>
      </c>
      <c r="F239" s="238" t="s">
        <v>794</v>
      </c>
      <c r="G239" s="236"/>
      <c r="H239" s="239">
        <v>114.63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189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178</v>
      </c>
    </row>
    <row r="240" s="14" customFormat="1">
      <c r="A240" s="14"/>
      <c r="B240" s="235"/>
      <c r="C240" s="236"/>
      <c r="D240" s="226" t="s">
        <v>189</v>
      </c>
      <c r="E240" s="237" t="s">
        <v>19</v>
      </c>
      <c r="F240" s="238" t="s">
        <v>795</v>
      </c>
      <c r="G240" s="236"/>
      <c r="H240" s="239">
        <v>99.5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189</v>
      </c>
      <c r="AU240" s="245" t="s">
        <v>82</v>
      </c>
      <c r="AV240" s="14" t="s">
        <v>82</v>
      </c>
      <c r="AW240" s="14" t="s">
        <v>33</v>
      </c>
      <c r="AX240" s="14" t="s">
        <v>72</v>
      </c>
      <c r="AY240" s="245" t="s">
        <v>178</v>
      </c>
    </row>
    <row r="241" s="14" customFormat="1">
      <c r="A241" s="14"/>
      <c r="B241" s="235"/>
      <c r="C241" s="236"/>
      <c r="D241" s="226" t="s">
        <v>189</v>
      </c>
      <c r="E241" s="237" t="s">
        <v>19</v>
      </c>
      <c r="F241" s="238" t="s">
        <v>796</v>
      </c>
      <c r="G241" s="236"/>
      <c r="H241" s="239">
        <v>14.810000000000001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189</v>
      </c>
      <c r="AU241" s="245" t="s">
        <v>82</v>
      </c>
      <c r="AV241" s="14" t="s">
        <v>82</v>
      </c>
      <c r="AW241" s="14" t="s">
        <v>33</v>
      </c>
      <c r="AX241" s="14" t="s">
        <v>72</v>
      </c>
      <c r="AY241" s="245" t="s">
        <v>178</v>
      </c>
    </row>
    <row r="242" s="14" customFormat="1">
      <c r="A242" s="14"/>
      <c r="B242" s="235"/>
      <c r="C242" s="236"/>
      <c r="D242" s="226" t="s">
        <v>189</v>
      </c>
      <c r="E242" s="237" t="s">
        <v>19</v>
      </c>
      <c r="F242" s="238" t="s">
        <v>797</v>
      </c>
      <c r="G242" s="236"/>
      <c r="H242" s="239">
        <v>17.550000000000001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189</v>
      </c>
      <c r="AU242" s="245" t="s">
        <v>82</v>
      </c>
      <c r="AV242" s="14" t="s">
        <v>82</v>
      </c>
      <c r="AW242" s="14" t="s">
        <v>33</v>
      </c>
      <c r="AX242" s="14" t="s">
        <v>72</v>
      </c>
      <c r="AY242" s="245" t="s">
        <v>178</v>
      </c>
    </row>
    <row r="243" s="15" customFormat="1">
      <c r="A243" s="15"/>
      <c r="B243" s="246"/>
      <c r="C243" s="247"/>
      <c r="D243" s="226" t="s">
        <v>189</v>
      </c>
      <c r="E243" s="248" t="s">
        <v>19</v>
      </c>
      <c r="F243" s="249" t="s">
        <v>193</v>
      </c>
      <c r="G243" s="247"/>
      <c r="H243" s="250">
        <v>246.49000000000001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189</v>
      </c>
      <c r="AU243" s="256" t="s">
        <v>82</v>
      </c>
      <c r="AV243" s="15" t="s">
        <v>186</v>
      </c>
      <c r="AW243" s="15" t="s">
        <v>33</v>
      </c>
      <c r="AX243" s="15" t="s">
        <v>80</v>
      </c>
      <c r="AY243" s="256" t="s">
        <v>178</v>
      </c>
    </row>
    <row r="244" s="2" customFormat="1" ht="24.15" customHeight="1">
      <c r="A244" s="40"/>
      <c r="B244" s="41"/>
      <c r="C244" s="206" t="s">
        <v>351</v>
      </c>
      <c r="D244" s="206" t="s">
        <v>181</v>
      </c>
      <c r="E244" s="207" t="s">
        <v>578</v>
      </c>
      <c r="F244" s="208" t="s">
        <v>579</v>
      </c>
      <c r="G244" s="209" t="s">
        <v>184</v>
      </c>
      <c r="H244" s="210">
        <v>246.49000000000001</v>
      </c>
      <c r="I244" s="211"/>
      <c r="J244" s="212">
        <f>ROUND(I244*H244,2)</f>
        <v>0</v>
      </c>
      <c r="K244" s="208" t="s">
        <v>185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0.00028499999999999999</v>
      </c>
      <c r="R244" s="215">
        <f>Q244*H244</f>
        <v>0.070249649999999997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206</v>
      </c>
      <c r="AT244" s="217" t="s">
        <v>181</v>
      </c>
      <c r="AU244" s="217" t="s">
        <v>82</v>
      </c>
      <c r="AY244" s="19" t="s">
        <v>178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206</v>
      </c>
      <c r="BM244" s="217" t="s">
        <v>354</v>
      </c>
    </row>
    <row r="245" s="2" customFormat="1">
      <c r="A245" s="40"/>
      <c r="B245" s="41"/>
      <c r="C245" s="42"/>
      <c r="D245" s="219" t="s">
        <v>187</v>
      </c>
      <c r="E245" s="42"/>
      <c r="F245" s="220" t="s">
        <v>581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187</v>
      </c>
      <c r="AU245" s="19" t="s">
        <v>82</v>
      </c>
    </row>
    <row r="246" s="13" customFormat="1">
      <c r="A246" s="13"/>
      <c r="B246" s="224"/>
      <c r="C246" s="225"/>
      <c r="D246" s="226" t="s">
        <v>189</v>
      </c>
      <c r="E246" s="227" t="s">
        <v>19</v>
      </c>
      <c r="F246" s="228" t="s">
        <v>736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189</v>
      </c>
      <c r="AU246" s="234" t="s">
        <v>82</v>
      </c>
      <c r="AV246" s="13" t="s">
        <v>80</v>
      </c>
      <c r="AW246" s="13" t="s">
        <v>33</v>
      </c>
      <c r="AX246" s="13" t="s">
        <v>72</v>
      </c>
      <c r="AY246" s="234" t="s">
        <v>178</v>
      </c>
    </row>
    <row r="247" s="14" customFormat="1">
      <c r="A247" s="14"/>
      <c r="B247" s="235"/>
      <c r="C247" s="236"/>
      <c r="D247" s="226" t="s">
        <v>189</v>
      </c>
      <c r="E247" s="237" t="s">
        <v>19</v>
      </c>
      <c r="F247" s="238" t="s">
        <v>794</v>
      </c>
      <c r="G247" s="236"/>
      <c r="H247" s="239">
        <v>114.63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189</v>
      </c>
      <c r="AU247" s="245" t="s">
        <v>82</v>
      </c>
      <c r="AV247" s="14" t="s">
        <v>82</v>
      </c>
      <c r="AW247" s="14" t="s">
        <v>33</v>
      </c>
      <c r="AX247" s="14" t="s">
        <v>72</v>
      </c>
      <c r="AY247" s="245" t="s">
        <v>178</v>
      </c>
    </row>
    <row r="248" s="14" customFormat="1">
      <c r="A248" s="14"/>
      <c r="B248" s="235"/>
      <c r="C248" s="236"/>
      <c r="D248" s="226" t="s">
        <v>189</v>
      </c>
      <c r="E248" s="237" t="s">
        <v>19</v>
      </c>
      <c r="F248" s="238" t="s">
        <v>795</v>
      </c>
      <c r="G248" s="236"/>
      <c r="H248" s="239">
        <v>99.5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189</v>
      </c>
      <c r="AU248" s="245" t="s">
        <v>82</v>
      </c>
      <c r="AV248" s="14" t="s">
        <v>82</v>
      </c>
      <c r="AW248" s="14" t="s">
        <v>33</v>
      </c>
      <c r="AX248" s="14" t="s">
        <v>72</v>
      </c>
      <c r="AY248" s="245" t="s">
        <v>178</v>
      </c>
    </row>
    <row r="249" s="14" customFormat="1">
      <c r="A249" s="14"/>
      <c r="B249" s="235"/>
      <c r="C249" s="236"/>
      <c r="D249" s="226" t="s">
        <v>189</v>
      </c>
      <c r="E249" s="237" t="s">
        <v>19</v>
      </c>
      <c r="F249" s="238" t="s">
        <v>796</v>
      </c>
      <c r="G249" s="236"/>
      <c r="H249" s="239">
        <v>14.810000000000001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189</v>
      </c>
      <c r="AU249" s="245" t="s">
        <v>82</v>
      </c>
      <c r="AV249" s="14" t="s">
        <v>82</v>
      </c>
      <c r="AW249" s="14" t="s">
        <v>33</v>
      </c>
      <c r="AX249" s="14" t="s">
        <v>72</v>
      </c>
      <c r="AY249" s="245" t="s">
        <v>178</v>
      </c>
    </row>
    <row r="250" s="14" customFormat="1">
      <c r="A250" s="14"/>
      <c r="B250" s="235"/>
      <c r="C250" s="236"/>
      <c r="D250" s="226" t="s">
        <v>189</v>
      </c>
      <c r="E250" s="237" t="s">
        <v>19</v>
      </c>
      <c r="F250" s="238" t="s">
        <v>797</v>
      </c>
      <c r="G250" s="236"/>
      <c r="H250" s="239">
        <v>17.550000000000001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189</v>
      </c>
      <c r="AU250" s="245" t="s">
        <v>82</v>
      </c>
      <c r="AV250" s="14" t="s">
        <v>82</v>
      </c>
      <c r="AW250" s="14" t="s">
        <v>33</v>
      </c>
      <c r="AX250" s="14" t="s">
        <v>72</v>
      </c>
      <c r="AY250" s="245" t="s">
        <v>178</v>
      </c>
    </row>
    <row r="251" s="15" customFormat="1">
      <c r="A251" s="15"/>
      <c r="B251" s="246"/>
      <c r="C251" s="247"/>
      <c r="D251" s="226" t="s">
        <v>189</v>
      </c>
      <c r="E251" s="248" t="s">
        <v>19</v>
      </c>
      <c r="F251" s="249" t="s">
        <v>193</v>
      </c>
      <c r="G251" s="247"/>
      <c r="H251" s="250">
        <v>246.49000000000001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189</v>
      </c>
      <c r="AU251" s="256" t="s">
        <v>82</v>
      </c>
      <c r="AV251" s="15" t="s">
        <v>186</v>
      </c>
      <c r="AW251" s="15" t="s">
        <v>33</v>
      </c>
      <c r="AX251" s="15" t="s">
        <v>80</v>
      </c>
      <c r="AY251" s="256" t="s">
        <v>178</v>
      </c>
    </row>
    <row r="252" s="12" customFormat="1" ht="25.92" customHeight="1">
      <c r="A252" s="12"/>
      <c r="B252" s="190"/>
      <c r="C252" s="191"/>
      <c r="D252" s="192" t="s">
        <v>71</v>
      </c>
      <c r="E252" s="193" t="s">
        <v>582</v>
      </c>
      <c r="F252" s="193" t="s">
        <v>583</v>
      </c>
      <c r="G252" s="191"/>
      <c r="H252" s="191"/>
      <c r="I252" s="194"/>
      <c r="J252" s="195">
        <f>BK252</f>
        <v>0</v>
      </c>
      <c r="K252" s="191"/>
      <c r="L252" s="196"/>
      <c r="M252" s="197"/>
      <c r="N252" s="198"/>
      <c r="O252" s="198"/>
      <c r="P252" s="199">
        <f>SUM(P253:P258)</f>
        <v>0</v>
      </c>
      <c r="Q252" s="198"/>
      <c r="R252" s="199">
        <f>SUM(R253:R258)</f>
        <v>0</v>
      </c>
      <c r="S252" s="198"/>
      <c r="T252" s="200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186</v>
      </c>
      <c r="AT252" s="202" t="s">
        <v>71</v>
      </c>
      <c r="AU252" s="202" t="s">
        <v>72</v>
      </c>
      <c r="AY252" s="201" t="s">
        <v>178</v>
      </c>
      <c r="BK252" s="203">
        <f>SUM(BK253:BK258)</f>
        <v>0</v>
      </c>
    </row>
    <row r="253" s="2" customFormat="1" ht="16.5" customHeight="1">
      <c r="A253" s="40"/>
      <c r="B253" s="41"/>
      <c r="C253" s="206" t="s">
        <v>359</v>
      </c>
      <c r="D253" s="206" t="s">
        <v>181</v>
      </c>
      <c r="E253" s="207" t="s">
        <v>584</v>
      </c>
      <c r="F253" s="208" t="s">
        <v>585</v>
      </c>
      <c r="G253" s="209" t="s">
        <v>586</v>
      </c>
      <c r="H253" s="210">
        <v>32</v>
      </c>
      <c r="I253" s="211"/>
      <c r="J253" s="212">
        <f>ROUND(I253*H253,2)</f>
        <v>0</v>
      </c>
      <c r="K253" s="208" t="s">
        <v>185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587</v>
      </c>
      <c r="AT253" s="217" t="s">
        <v>181</v>
      </c>
      <c r="AU253" s="217" t="s">
        <v>80</v>
      </c>
      <c r="AY253" s="19" t="s">
        <v>178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587</v>
      </c>
      <c r="BM253" s="217" t="s">
        <v>798</v>
      </c>
    </row>
    <row r="254" s="2" customFormat="1">
      <c r="A254" s="40"/>
      <c r="B254" s="41"/>
      <c r="C254" s="42"/>
      <c r="D254" s="219" t="s">
        <v>187</v>
      </c>
      <c r="E254" s="42"/>
      <c r="F254" s="220" t="s">
        <v>589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187</v>
      </c>
      <c r="AU254" s="19" t="s">
        <v>80</v>
      </c>
    </row>
    <row r="255" s="13" customFormat="1">
      <c r="A255" s="13"/>
      <c r="B255" s="224"/>
      <c r="C255" s="225"/>
      <c r="D255" s="226" t="s">
        <v>189</v>
      </c>
      <c r="E255" s="227" t="s">
        <v>19</v>
      </c>
      <c r="F255" s="228" t="s">
        <v>590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189</v>
      </c>
      <c r="AU255" s="234" t="s">
        <v>80</v>
      </c>
      <c r="AV255" s="13" t="s">
        <v>80</v>
      </c>
      <c r="AW255" s="13" t="s">
        <v>33</v>
      </c>
      <c r="AX255" s="13" t="s">
        <v>72</v>
      </c>
      <c r="AY255" s="234" t="s">
        <v>178</v>
      </c>
    </row>
    <row r="256" s="13" customFormat="1">
      <c r="A256" s="13"/>
      <c r="B256" s="224"/>
      <c r="C256" s="225"/>
      <c r="D256" s="226" t="s">
        <v>189</v>
      </c>
      <c r="E256" s="227" t="s">
        <v>19</v>
      </c>
      <c r="F256" s="228" t="s">
        <v>799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189</v>
      </c>
      <c r="AU256" s="234" t="s">
        <v>80</v>
      </c>
      <c r="AV256" s="13" t="s">
        <v>80</v>
      </c>
      <c r="AW256" s="13" t="s">
        <v>33</v>
      </c>
      <c r="AX256" s="13" t="s">
        <v>72</v>
      </c>
      <c r="AY256" s="234" t="s">
        <v>178</v>
      </c>
    </row>
    <row r="257" s="14" customFormat="1">
      <c r="A257" s="14"/>
      <c r="B257" s="235"/>
      <c r="C257" s="236"/>
      <c r="D257" s="226" t="s">
        <v>189</v>
      </c>
      <c r="E257" s="237" t="s">
        <v>19</v>
      </c>
      <c r="F257" s="238" t="s">
        <v>800</v>
      </c>
      <c r="G257" s="236"/>
      <c r="H257" s="239">
        <v>32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189</v>
      </c>
      <c r="AU257" s="245" t="s">
        <v>80</v>
      </c>
      <c r="AV257" s="14" t="s">
        <v>82</v>
      </c>
      <c r="AW257" s="14" t="s">
        <v>33</v>
      </c>
      <c r="AX257" s="14" t="s">
        <v>72</v>
      </c>
      <c r="AY257" s="245" t="s">
        <v>178</v>
      </c>
    </row>
    <row r="258" s="15" customFormat="1">
      <c r="A258" s="15"/>
      <c r="B258" s="246"/>
      <c r="C258" s="247"/>
      <c r="D258" s="226" t="s">
        <v>189</v>
      </c>
      <c r="E258" s="248" t="s">
        <v>19</v>
      </c>
      <c r="F258" s="249" t="s">
        <v>193</v>
      </c>
      <c r="G258" s="247"/>
      <c r="H258" s="250">
        <v>32</v>
      </c>
      <c r="I258" s="251"/>
      <c r="J258" s="247"/>
      <c r="K258" s="247"/>
      <c r="L258" s="252"/>
      <c r="M258" s="267"/>
      <c r="N258" s="268"/>
      <c r="O258" s="268"/>
      <c r="P258" s="268"/>
      <c r="Q258" s="268"/>
      <c r="R258" s="268"/>
      <c r="S258" s="268"/>
      <c r="T258" s="269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189</v>
      </c>
      <c r="AU258" s="256" t="s">
        <v>80</v>
      </c>
      <c r="AV258" s="15" t="s">
        <v>186</v>
      </c>
      <c r="AW258" s="15" t="s">
        <v>33</v>
      </c>
      <c r="AX258" s="15" t="s">
        <v>80</v>
      </c>
      <c r="AY258" s="256" t="s">
        <v>178</v>
      </c>
    </row>
    <row r="259" s="2" customFormat="1" ht="6.96" customHeight="1">
      <c r="A259" s="40"/>
      <c r="B259" s="61"/>
      <c r="C259" s="62"/>
      <c r="D259" s="62"/>
      <c r="E259" s="62"/>
      <c r="F259" s="62"/>
      <c r="G259" s="62"/>
      <c r="H259" s="62"/>
      <c r="I259" s="62"/>
      <c r="J259" s="62"/>
      <c r="K259" s="62"/>
      <c r="L259" s="46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sheetProtection sheet="1" autoFilter="0" formatColumns="0" formatRows="0" objects="1" scenarios="1" spinCount="100000" saltValue="4g8OqO73svp2OyPQWdQWJxZb6j0az9WbozvM1QkWzSjcKGZhI3bdOugkiR2rnPjcdmJVQkznHboYFKdwkeMPkA==" hashValue="GEF9tB4BlncClVrXS/hs4AHdqqJoZSELhoYzp9GkeWnNGeFBbmrZXLoLZfNoNotlxooAnY8dyQ5gfVZKPV0JiA==" algorithmName="SHA-512" password="CC35"/>
  <autoFilter ref="C94:K25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2/632481215"/>
    <hyperlink ref="F112" r:id="rId2" display="https://podminky.urs.cz/item/CS_URS_2024_02/949101111"/>
    <hyperlink ref="F120" r:id="rId3" display="https://podminky.urs.cz/item/CS_URS_2024_02/952901111"/>
    <hyperlink ref="F128" r:id="rId4" display="https://podminky.urs.cz/item/CS_URS_2024_02/977151112"/>
    <hyperlink ref="F136" r:id="rId5" display="https://podminky.urs.cz/item/CS_URS_2024_02/985131311"/>
    <hyperlink ref="F143" r:id="rId6" display="https://podminky.urs.cz/item/CS_URS_2024_02/997013213"/>
    <hyperlink ref="F145" r:id="rId7" display="https://podminky.urs.cz/item/CS_URS_2024_02/997013501"/>
    <hyperlink ref="F147" r:id="rId8" display="https://podminky.urs.cz/item/CS_URS_2024_02/997013509"/>
    <hyperlink ref="F151" r:id="rId9" display="https://podminky.urs.cz/item/CS_URS_2024_02/997013631"/>
    <hyperlink ref="F154" r:id="rId10" display="https://podminky.urs.cz/item/CS_URS_2024_02/998018002"/>
    <hyperlink ref="F161" r:id="rId11" display="https://podminky.urs.cz/item/CS_URS_2024_02/998727122"/>
    <hyperlink ref="F164" r:id="rId12" display="https://podminky.urs.cz/item/CS_URS_2024_02/763135611"/>
    <hyperlink ref="F170" r:id="rId13" display="https://podminky.urs.cz/item/CS_URS_2024_02/763135881"/>
    <hyperlink ref="F177" r:id="rId14" display="https://podminky.urs.cz/item/CS_URS_2024_02/776111311"/>
    <hyperlink ref="F182" r:id="rId15" display="https://podminky.urs.cz/item/CS_URS_2024_02/776121112"/>
    <hyperlink ref="F187" r:id="rId16" display="https://podminky.urs.cz/item/CS_URS_2024_02/776141111"/>
    <hyperlink ref="F192" r:id="rId17" display="https://podminky.urs.cz/item/CS_URS_2024_02/776251311"/>
    <hyperlink ref="F203" r:id="rId18" display="https://podminky.urs.cz/item/CS_URS_2024_02/776411111"/>
    <hyperlink ref="F214" r:id="rId19" display="https://podminky.urs.cz/item/CS_URS_2024_02/998776122"/>
    <hyperlink ref="F217" r:id="rId20" display="https://podminky.urs.cz/item/CS_URS_2024_02/783000103"/>
    <hyperlink ref="F237" r:id="rId21" display="https://podminky.urs.cz/item/CS_URS_2024_02/784181121"/>
    <hyperlink ref="F245" r:id="rId22" display="https://podminky.urs.cz/item/CS_URS_2024_02/784211101"/>
    <hyperlink ref="F254" r:id="rId23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ROUND((SUM(BE92:BE209)),  2)</f>
        <v>0</v>
      </c>
      <c r="G33" s="40"/>
      <c r="H33" s="40"/>
      <c r="I33" s="150">
        <v>0.20999999999999999</v>
      </c>
      <c r="J33" s="149">
        <f>ROUND(((SUM(BE92:BE209))*I33),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ROUND((SUM(BF92:BF209)),  2)</f>
        <v>0</v>
      </c>
      <c r="G34" s="40"/>
      <c r="H34" s="40"/>
      <c r="I34" s="150">
        <v>0.12</v>
      </c>
      <c r="J34" s="149">
        <f>ROUND(((SUM(BF92:BF209))*I34),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2024-079-05 - SO05 - m.č. 3.09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142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143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148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149</v>
      </c>
      <c r="E65" s="176"/>
      <c r="F65" s="176"/>
      <c r="G65" s="176"/>
      <c r="H65" s="176"/>
      <c r="I65" s="176"/>
      <c r="J65" s="177">
        <f>J118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150</v>
      </c>
      <c r="E66" s="176"/>
      <c r="F66" s="176"/>
      <c r="G66" s="176"/>
      <c r="H66" s="176"/>
      <c r="I66" s="176"/>
      <c r="J66" s="177">
        <f>J129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151</v>
      </c>
      <c r="E67" s="170"/>
      <c r="F67" s="170"/>
      <c r="G67" s="170"/>
      <c r="H67" s="170"/>
      <c r="I67" s="170"/>
      <c r="J67" s="171">
        <f>J132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153</v>
      </c>
      <c r="E68" s="176"/>
      <c r="F68" s="176"/>
      <c r="G68" s="176"/>
      <c r="H68" s="176"/>
      <c r="I68" s="176"/>
      <c r="J68" s="177">
        <f>J133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154</v>
      </c>
      <c r="E69" s="176"/>
      <c r="F69" s="176"/>
      <c r="G69" s="176"/>
      <c r="H69" s="176"/>
      <c r="I69" s="176"/>
      <c r="J69" s="177">
        <f>J140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160</v>
      </c>
      <c r="E70" s="176"/>
      <c r="F70" s="176"/>
      <c r="G70" s="176"/>
      <c r="H70" s="176"/>
      <c r="I70" s="176"/>
      <c r="J70" s="177">
        <f>J178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161</v>
      </c>
      <c r="E71" s="176"/>
      <c r="F71" s="176"/>
      <c r="G71" s="176"/>
      <c r="H71" s="176"/>
      <c r="I71" s="176"/>
      <c r="J71" s="177">
        <f>J192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162</v>
      </c>
      <c r="E72" s="170"/>
      <c r="F72" s="170"/>
      <c r="G72" s="170"/>
      <c r="H72" s="170"/>
      <c r="I72" s="170"/>
      <c r="J72" s="171">
        <f>J203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 xml:space="preserve"> ČZU - FLD  - Dřevařský pavilon, stavební úpravy m.č. 2.09, 2.10, 2.11, 2.12, 2.21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135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2024-079-05 - SO05 - m.č. 3.09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KAMÝCKÁ 1176, PRAHA - SUCHDOL </v>
      </c>
      <c r="G86" s="42"/>
      <c r="H86" s="42"/>
      <c r="I86" s="34" t="s">
        <v>23</v>
      </c>
      <c r="J86" s="74" t="str">
        <f>IF(J12="","",J12)</f>
        <v>4. 10. 2024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ČZU V PRAZE, FAKULTA LESNICKÁ A DŘEVAŘSKÁ, Praha 6</v>
      </c>
      <c r="G88" s="42"/>
      <c r="H88" s="42"/>
      <c r="I88" s="34" t="s">
        <v>31</v>
      </c>
      <c r="J88" s="38" t="str">
        <f>E21</f>
        <v>Ing. Vladimír Čapka Gerstnerova 5/658 Praha 7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164</v>
      </c>
      <c r="D91" s="182" t="s">
        <v>57</v>
      </c>
      <c r="E91" s="182" t="s">
        <v>53</v>
      </c>
      <c r="F91" s="182" t="s">
        <v>54</v>
      </c>
      <c r="G91" s="182" t="s">
        <v>165</v>
      </c>
      <c r="H91" s="182" t="s">
        <v>166</v>
      </c>
      <c r="I91" s="182" t="s">
        <v>167</v>
      </c>
      <c r="J91" s="182" t="s">
        <v>140</v>
      </c>
      <c r="K91" s="183" t="s">
        <v>168</v>
      </c>
      <c r="L91" s="184"/>
      <c r="M91" s="94" t="s">
        <v>19</v>
      </c>
      <c r="N91" s="95" t="s">
        <v>42</v>
      </c>
      <c r="O91" s="95" t="s">
        <v>169</v>
      </c>
      <c r="P91" s="95" t="s">
        <v>170</v>
      </c>
      <c r="Q91" s="95" t="s">
        <v>171</v>
      </c>
      <c r="R91" s="95" t="s">
        <v>172</v>
      </c>
      <c r="S91" s="95" t="s">
        <v>173</v>
      </c>
      <c r="T91" s="96" t="s">
        <v>174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175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P93+P132+P203</f>
        <v>0</v>
      </c>
      <c r="Q92" s="98"/>
      <c r="R92" s="187">
        <f>R93+R132+R203</f>
        <v>0.13596766159999998</v>
      </c>
      <c r="S92" s="98"/>
      <c r="T92" s="188">
        <f>T93+T132+T203</f>
        <v>0.18958980999999997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141</v>
      </c>
      <c r="BK92" s="189">
        <f>BK93+BK132+BK203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176</v>
      </c>
      <c r="F93" s="193" t="s">
        <v>177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P94+P103+P108+P113+P118+P129</f>
        <v>0</v>
      </c>
      <c r="Q93" s="198"/>
      <c r="R93" s="199">
        <f>R94+R103+R108+R113+R118+R129</f>
        <v>0.011023649999999998</v>
      </c>
      <c r="S93" s="198"/>
      <c r="T93" s="200">
        <f>T94+T103+T108+T113+T118+T129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178</v>
      </c>
      <c r="BK93" s="203">
        <f>BK94+BK103+BK108+BK113+BK118+BK129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179</v>
      </c>
      <c r="F94" s="204" t="s">
        <v>180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SUM(P95:P102)</f>
        <v>0</v>
      </c>
      <c r="Q94" s="198"/>
      <c r="R94" s="199">
        <f>SUM(R95:R102)</f>
        <v>0.0077813999999999991</v>
      </c>
      <c r="S94" s="198"/>
      <c r="T94" s="200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178</v>
      </c>
      <c r="BK94" s="203">
        <f>SUM(BK95:BK102)</f>
        <v>0</v>
      </c>
    </row>
    <row r="95" s="2" customFormat="1" ht="16.5" customHeight="1">
      <c r="A95" s="40"/>
      <c r="B95" s="41"/>
      <c r="C95" s="206" t="s">
        <v>80</v>
      </c>
      <c r="D95" s="206" t="s">
        <v>181</v>
      </c>
      <c r="E95" s="207" t="s">
        <v>182</v>
      </c>
      <c r="F95" s="208" t="s">
        <v>183</v>
      </c>
      <c r="G95" s="209" t="s">
        <v>184</v>
      </c>
      <c r="H95" s="210">
        <v>23.579999999999998</v>
      </c>
      <c r="I95" s="211"/>
      <c r="J95" s="212">
        <f>ROUND(I95*H95,2)</f>
        <v>0</v>
      </c>
      <c r="K95" s="208" t="s">
        <v>185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0.00033</v>
      </c>
      <c r="R95" s="215">
        <f>Q95*H95</f>
        <v>0.0077813999999999991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186</v>
      </c>
      <c r="AT95" s="217" t="s">
        <v>181</v>
      </c>
      <c r="AU95" s="217" t="s">
        <v>82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186</v>
      </c>
      <c r="BM95" s="217" t="s">
        <v>82</v>
      </c>
    </row>
    <row r="96" s="2" customFormat="1">
      <c r="A96" s="40"/>
      <c r="B96" s="41"/>
      <c r="C96" s="42"/>
      <c r="D96" s="219" t="s">
        <v>187</v>
      </c>
      <c r="E96" s="42"/>
      <c r="F96" s="220" t="s">
        <v>188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187</v>
      </c>
      <c r="AU96" s="19" t="s">
        <v>82</v>
      </c>
    </row>
    <row r="97" s="13" customFormat="1">
      <c r="A97" s="13"/>
      <c r="B97" s="224"/>
      <c r="C97" s="225"/>
      <c r="D97" s="226" t="s">
        <v>189</v>
      </c>
      <c r="E97" s="227" t="s">
        <v>19</v>
      </c>
      <c r="F97" s="228" t="s">
        <v>190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189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178</v>
      </c>
    </row>
    <row r="98" s="13" customFormat="1">
      <c r="A98" s="13"/>
      <c r="B98" s="224"/>
      <c r="C98" s="225"/>
      <c r="D98" s="226" t="s">
        <v>189</v>
      </c>
      <c r="E98" s="227" t="s">
        <v>19</v>
      </c>
      <c r="F98" s="228" t="s">
        <v>191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189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178</v>
      </c>
    </row>
    <row r="99" s="14" customFormat="1">
      <c r="A99" s="14"/>
      <c r="B99" s="235"/>
      <c r="C99" s="236"/>
      <c r="D99" s="226" t="s">
        <v>189</v>
      </c>
      <c r="E99" s="237" t="s">
        <v>19</v>
      </c>
      <c r="F99" s="238" t="s">
        <v>802</v>
      </c>
      <c r="G99" s="236"/>
      <c r="H99" s="239">
        <v>19.649999999999999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189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178</v>
      </c>
    </row>
    <row r="100" s="15" customFormat="1">
      <c r="A100" s="15"/>
      <c r="B100" s="246"/>
      <c r="C100" s="247"/>
      <c r="D100" s="226" t="s">
        <v>189</v>
      </c>
      <c r="E100" s="248" t="s">
        <v>19</v>
      </c>
      <c r="F100" s="249" t="s">
        <v>193</v>
      </c>
      <c r="G100" s="247"/>
      <c r="H100" s="250">
        <v>19.649999999999999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189</v>
      </c>
      <c r="AU100" s="256" t="s">
        <v>82</v>
      </c>
      <c r="AV100" s="15" t="s">
        <v>186</v>
      </c>
      <c r="AW100" s="15" t="s">
        <v>33</v>
      </c>
      <c r="AX100" s="15" t="s">
        <v>72</v>
      </c>
      <c r="AY100" s="256" t="s">
        <v>178</v>
      </c>
    </row>
    <row r="101" s="14" customFormat="1">
      <c r="A101" s="14"/>
      <c r="B101" s="235"/>
      <c r="C101" s="236"/>
      <c r="D101" s="226" t="s">
        <v>189</v>
      </c>
      <c r="E101" s="237" t="s">
        <v>19</v>
      </c>
      <c r="F101" s="238" t="s">
        <v>803</v>
      </c>
      <c r="G101" s="236"/>
      <c r="H101" s="239">
        <v>23.579999999999998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189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178</v>
      </c>
    </row>
    <row r="102" s="15" customFormat="1">
      <c r="A102" s="15"/>
      <c r="B102" s="246"/>
      <c r="C102" s="247"/>
      <c r="D102" s="226" t="s">
        <v>189</v>
      </c>
      <c r="E102" s="248" t="s">
        <v>19</v>
      </c>
      <c r="F102" s="249" t="s">
        <v>193</v>
      </c>
      <c r="G102" s="247"/>
      <c r="H102" s="250">
        <v>23.579999999999998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189</v>
      </c>
      <c r="AU102" s="256" t="s">
        <v>82</v>
      </c>
      <c r="AV102" s="15" t="s">
        <v>186</v>
      </c>
      <c r="AW102" s="15" t="s">
        <v>33</v>
      </c>
      <c r="AX102" s="15" t="s">
        <v>80</v>
      </c>
      <c r="AY102" s="256" t="s">
        <v>178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195</v>
      </c>
      <c r="F103" s="204" t="s">
        <v>196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SUM(P104:P107)</f>
        <v>0</v>
      </c>
      <c r="Q103" s="198"/>
      <c r="R103" s="199">
        <f>SUM(R104:R107)</f>
        <v>0.0025544999999999995</v>
      </c>
      <c r="S103" s="198"/>
      <c r="T103" s="20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71</v>
      </c>
      <c r="AU103" s="202" t="s">
        <v>80</v>
      </c>
      <c r="AY103" s="201" t="s">
        <v>178</v>
      </c>
      <c r="BK103" s="203">
        <f>SUM(BK104:BK107)</f>
        <v>0</v>
      </c>
    </row>
    <row r="104" s="2" customFormat="1" ht="24.15" customHeight="1">
      <c r="A104" s="40"/>
      <c r="B104" s="41"/>
      <c r="C104" s="206" t="s">
        <v>82</v>
      </c>
      <c r="D104" s="206" t="s">
        <v>181</v>
      </c>
      <c r="E104" s="207" t="s">
        <v>197</v>
      </c>
      <c r="F104" s="208" t="s">
        <v>198</v>
      </c>
      <c r="G104" s="209" t="s">
        <v>184</v>
      </c>
      <c r="H104" s="210">
        <v>19.649999999999999</v>
      </c>
      <c r="I104" s="211"/>
      <c r="J104" s="212">
        <f>ROUND(I104*H104,2)</f>
        <v>0</v>
      </c>
      <c r="K104" s="208" t="s">
        <v>185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0.00012999999999999999</v>
      </c>
      <c r="R104" s="215">
        <f>Q104*H104</f>
        <v>0.0025544999999999995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186</v>
      </c>
      <c r="AT104" s="217" t="s">
        <v>181</v>
      </c>
      <c r="AU104" s="217" t="s">
        <v>82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186</v>
      </c>
      <c r="BM104" s="217" t="s">
        <v>186</v>
      </c>
    </row>
    <row r="105" s="2" customFormat="1">
      <c r="A105" s="40"/>
      <c r="B105" s="41"/>
      <c r="C105" s="42"/>
      <c r="D105" s="219" t="s">
        <v>187</v>
      </c>
      <c r="E105" s="42"/>
      <c r="F105" s="220" t="s">
        <v>199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187</v>
      </c>
      <c r="AU105" s="19" t="s">
        <v>82</v>
      </c>
    </row>
    <row r="106" s="14" customFormat="1">
      <c r="A106" s="14"/>
      <c r="B106" s="235"/>
      <c r="C106" s="236"/>
      <c r="D106" s="226" t="s">
        <v>189</v>
      </c>
      <c r="E106" s="237" t="s">
        <v>19</v>
      </c>
      <c r="F106" s="238" t="s">
        <v>802</v>
      </c>
      <c r="G106" s="236"/>
      <c r="H106" s="239">
        <v>19.649999999999999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189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178</v>
      </c>
    </row>
    <row r="107" s="15" customFormat="1">
      <c r="A107" s="15"/>
      <c r="B107" s="246"/>
      <c r="C107" s="247"/>
      <c r="D107" s="226" t="s">
        <v>189</v>
      </c>
      <c r="E107" s="248" t="s">
        <v>19</v>
      </c>
      <c r="F107" s="249" t="s">
        <v>193</v>
      </c>
      <c r="G107" s="247"/>
      <c r="H107" s="250">
        <v>19.649999999999999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189</v>
      </c>
      <c r="AU107" s="256" t="s">
        <v>82</v>
      </c>
      <c r="AV107" s="15" t="s">
        <v>186</v>
      </c>
      <c r="AW107" s="15" t="s">
        <v>33</v>
      </c>
      <c r="AX107" s="15" t="s">
        <v>80</v>
      </c>
      <c r="AY107" s="256" t="s">
        <v>178</v>
      </c>
    </row>
    <row r="108" s="12" customFormat="1" ht="22.8" customHeight="1">
      <c r="A108" s="12"/>
      <c r="B108" s="190"/>
      <c r="C108" s="191"/>
      <c r="D108" s="192" t="s">
        <v>71</v>
      </c>
      <c r="E108" s="204" t="s">
        <v>201</v>
      </c>
      <c r="F108" s="204" t="s">
        <v>202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SUM(P109:P112)</f>
        <v>0</v>
      </c>
      <c r="Q108" s="198"/>
      <c r="R108" s="199">
        <f>SUM(R109:R112)</f>
        <v>0.00068774999999999988</v>
      </c>
      <c r="S108" s="198"/>
      <c r="T108" s="200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80</v>
      </c>
      <c r="AT108" s="202" t="s">
        <v>71</v>
      </c>
      <c r="AU108" s="202" t="s">
        <v>80</v>
      </c>
      <c r="AY108" s="201" t="s">
        <v>178</v>
      </c>
      <c r="BK108" s="203">
        <f>SUM(BK109:BK112)</f>
        <v>0</v>
      </c>
    </row>
    <row r="109" s="2" customFormat="1" ht="24.15" customHeight="1">
      <c r="A109" s="40"/>
      <c r="B109" s="41"/>
      <c r="C109" s="206" t="s">
        <v>203</v>
      </c>
      <c r="D109" s="206" t="s">
        <v>181</v>
      </c>
      <c r="E109" s="207" t="s">
        <v>204</v>
      </c>
      <c r="F109" s="208" t="s">
        <v>205</v>
      </c>
      <c r="G109" s="209" t="s">
        <v>184</v>
      </c>
      <c r="H109" s="210">
        <v>19.649999999999999</v>
      </c>
      <c r="I109" s="211"/>
      <c r="J109" s="212">
        <f>ROUND(I109*H109,2)</f>
        <v>0</v>
      </c>
      <c r="K109" s="208" t="s">
        <v>185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3.4999999999999997E-05</v>
      </c>
      <c r="R109" s="215">
        <f>Q109*H109</f>
        <v>0.00068774999999999988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206</v>
      </c>
      <c r="AT109" s="217" t="s">
        <v>181</v>
      </c>
      <c r="AU109" s="217" t="s">
        <v>82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206</v>
      </c>
      <c r="BM109" s="217" t="s">
        <v>804</v>
      </c>
    </row>
    <row r="110" s="2" customFormat="1">
      <c r="A110" s="40"/>
      <c r="B110" s="41"/>
      <c r="C110" s="42"/>
      <c r="D110" s="219" t="s">
        <v>187</v>
      </c>
      <c r="E110" s="42"/>
      <c r="F110" s="220" t="s">
        <v>208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187</v>
      </c>
      <c r="AU110" s="19" t="s">
        <v>82</v>
      </c>
    </row>
    <row r="111" s="14" customFormat="1">
      <c r="A111" s="14"/>
      <c r="B111" s="235"/>
      <c r="C111" s="236"/>
      <c r="D111" s="226" t="s">
        <v>189</v>
      </c>
      <c r="E111" s="237" t="s">
        <v>19</v>
      </c>
      <c r="F111" s="238" t="s">
        <v>802</v>
      </c>
      <c r="G111" s="236"/>
      <c r="H111" s="239">
        <v>19.649999999999999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189</v>
      </c>
      <c r="AU111" s="245" t="s">
        <v>82</v>
      </c>
      <c r="AV111" s="14" t="s">
        <v>82</v>
      </c>
      <c r="AW111" s="14" t="s">
        <v>33</v>
      </c>
      <c r="AX111" s="14" t="s">
        <v>72</v>
      </c>
      <c r="AY111" s="245" t="s">
        <v>178</v>
      </c>
    </row>
    <row r="112" s="15" customFormat="1">
      <c r="A112" s="15"/>
      <c r="B112" s="246"/>
      <c r="C112" s="247"/>
      <c r="D112" s="226" t="s">
        <v>189</v>
      </c>
      <c r="E112" s="248" t="s">
        <v>19</v>
      </c>
      <c r="F112" s="249" t="s">
        <v>193</v>
      </c>
      <c r="G112" s="247"/>
      <c r="H112" s="250">
        <v>19.649999999999999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189</v>
      </c>
      <c r="AU112" s="256" t="s">
        <v>82</v>
      </c>
      <c r="AV112" s="15" t="s">
        <v>186</v>
      </c>
      <c r="AW112" s="15" t="s">
        <v>33</v>
      </c>
      <c r="AX112" s="15" t="s">
        <v>80</v>
      </c>
      <c r="AY112" s="256" t="s">
        <v>178</v>
      </c>
    </row>
    <row r="113" s="12" customFormat="1" ht="22.8" customHeight="1">
      <c r="A113" s="12"/>
      <c r="B113" s="190"/>
      <c r="C113" s="191"/>
      <c r="D113" s="192" t="s">
        <v>71</v>
      </c>
      <c r="E113" s="204" t="s">
        <v>233</v>
      </c>
      <c r="F113" s="204" t="s">
        <v>234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80</v>
      </c>
      <c r="AT113" s="202" t="s">
        <v>71</v>
      </c>
      <c r="AU113" s="202" t="s">
        <v>80</v>
      </c>
      <c r="AY113" s="201" t="s">
        <v>178</v>
      </c>
      <c r="BK113" s="203">
        <f>SUM(BK114:BK117)</f>
        <v>0</v>
      </c>
    </row>
    <row r="114" s="2" customFormat="1" ht="16.5" customHeight="1">
      <c r="A114" s="40"/>
      <c r="B114" s="41"/>
      <c r="C114" s="206" t="s">
        <v>186</v>
      </c>
      <c r="D114" s="206" t="s">
        <v>181</v>
      </c>
      <c r="E114" s="207" t="s">
        <v>236</v>
      </c>
      <c r="F114" s="208" t="s">
        <v>237</v>
      </c>
      <c r="G114" s="209" t="s">
        <v>184</v>
      </c>
      <c r="H114" s="210">
        <v>31.283000000000001</v>
      </c>
      <c r="I114" s="211"/>
      <c r="J114" s="212">
        <f>ROUND(I114*H114,2)</f>
        <v>0</v>
      </c>
      <c r="K114" s="208" t="s">
        <v>185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186</v>
      </c>
      <c r="AT114" s="217" t="s">
        <v>181</v>
      </c>
      <c r="AU114" s="217" t="s">
        <v>82</v>
      </c>
      <c r="AY114" s="19" t="s">
        <v>178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186</v>
      </c>
      <c r="BM114" s="217" t="s">
        <v>805</v>
      </c>
    </row>
    <row r="115" s="2" customFormat="1">
      <c r="A115" s="40"/>
      <c r="B115" s="41"/>
      <c r="C115" s="42"/>
      <c r="D115" s="219" t="s">
        <v>187</v>
      </c>
      <c r="E115" s="42"/>
      <c r="F115" s="220" t="s">
        <v>238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187</v>
      </c>
      <c r="AU115" s="19" t="s">
        <v>82</v>
      </c>
    </row>
    <row r="116" s="14" customFormat="1">
      <c r="A116" s="14"/>
      <c r="B116" s="235"/>
      <c r="C116" s="236"/>
      <c r="D116" s="226" t="s">
        <v>189</v>
      </c>
      <c r="E116" s="237" t="s">
        <v>19</v>
      </c>
      <c r="F116" s="238" t="s">
        <v>806</v>
      </c>
      <c r="G116" s="236"/>
      <c r="H116" s="239">
        <v>31.283000000000001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189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178</v>
      </c>
    </row>
    <row r="117" s="15" customFormat="1">
      <c r="A117" s="15"/>
      <c r="B117" s="246"/>
      <c r="C117" s="247"/>
      <c r="D117" s="226" t="s">
        <v>189</v>
      </c>
      <c r="E117" s="248" t="s">
        <v>19</v>
      </c>
      <c r="F117" s="249" t="s">
        <v>193</v>
      </c>
      <c r="G117" s="247"/>
      <c r="H117" s="250">
        <v>31.283000000000001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189</v>
      </c>
      <c r="AU117" s="256" t="s">
        <v>82</v>
      </c>
      <c r="AV117" s="15" t="s">
        <v>186</v>
      </c>
      <c r="AW117" s="15" t="s">
        <v>33</v>
      </c>
      <c r="AX117" s="15" t="s">
        <v>80</v>
      </c>
      <c r="AY117" s="256" t="s">
        <v>178</v>
      </c>
    </row>
    <row r="118" s="12" customFormat="1" ht="22.8" customHeight="1">
      <c r="A118" s="12"/>
      <c r="B118" s="190"/>
      <c r="C118" s="191"/>
      <c r="D118" s="192" t="s">
        <v>71</v>
      </c>
      <c r="E118" s="204" t="s">
        <v>246</v>
      </c>
      <c r="F118" s="204" t="s">
        <v>247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SUM(P119:P128)</f>
        <v>0</v>
      </c>
      <c r="Q118" s="198"/>
      <c r="R118" s="199">
        <f>SUM(R119:R128)</f>
        <v>0</v>
      </c>
      <c r="S118" s="198"/>
      <c r="T118" s="200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80</v>
      </c>
      <c r="AT118" s="202" t="s">
        <v>71</v>
      </c>
      <c r="AU118" s="202" t="s">
        <v>80</v>
      </c>
      <c r="AY118" s="201" t="s">
        <v>178</v>
      </c>
      <c r="BK118" s="203">
        <f>SUM(BK119:BK128)</f>
        <v>0</v>
      </c>
    </row>
    <row r="119" s="2" customFormat="1" ht="24.15" customHeight="1">
      <c r="A119" s="40"/>
      <c r="B119" s="41"/>
      <c r="C119" s="206" t="s">
        <v>220</v>
      </c>
      <c r="D119" s="206" t="s">
        <v>181</v>
      </c>
      <c r="E119" s="207" t="s">
        <v>249</v>
      </c>
      <c r="F119" s="208" t="s">
        <v>250</v>
      </c>
      <c r="G119" s="209" t="s">
        <v>251</v>
      </c>
      <c r="H119" s="210">
        <v>0.19</v>
      </c>
      <c r="I119" s="211"/>
      <c r="J119" s="212">
        <f>ROUND(I119*H119,2)</f>
        <v>0</v>
      </c>
      <c r="K119" s="208" t="s">
        <v>185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186</v>
      </c>
      <c r="AT119" s="217" t="s">
        <v>181</v>
      </c>
      <c r="AU119" s="217" t="s">
        <v>82</v>
      </c>
      <c r="AY119" s="19" t="s">
        <v>178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186</v>
      </c>
      <c r="BM119" s="217" t="s">
        <v>224</v>
      </c>
    </row>
    <row r="120" s="2" customFormat="1">
      <c r="A120" s="40"/>
      <c r="B120" s="41"/>
      <c r="C120" s="42"/>
      <c r="D120" s="219" t="s">
        <v>187</v>
      </c>
      <c r="E120" s="42"/>
      <c r="F120" s="220" t="s">
        <v>252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187</v>
      </c>
      <c r="AU120" s="19" t="s">
        <v>82</v>
      </c>
    </row>
    <row r="121" s="2" customFormat="1" ht="21.75" customHeight="1">
      <c r="A121" s="40"/>
      <c r="B121" s="41"/>
      <c r="C121" s="206" t="s">
        <v>179</v>
      </c>
      <c r="D121" s="206" t="s">
        <v>181</v>
      </c>
      <c r="E121" s="207" t="s">
        <v>253</v>
      </c>
      <c r="F121" s="208" t="s">
        <v>254</v>
      </c>
      <c r="G121" s="209" t="s">
        <v>251</v>
      </c>
      <c r="H121" s="210">
        <v>0.19</v>
      </c>
      <c r="I121" s="211"/>
      <c r="J121" s="212">
        <f>ROUND(I121*H121,2)</f>
        <v>0</v>
      </c>
      <c r="K121" s="208" t="s">
        <v>185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186</v>
      </c>
      <c r="AT121" s="217" t="s">
        <v>181</v>
      </c>
      <c r="AU121" s="217" t="s">
        <v>82</v>
      </c>
      <c r="AY121" s="19" t="s">
        <v>178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186</v>
      </c>
      <c r="BM121" s="217" t="s">
        <v>230</v>
      </c>
    </row>
    <row r="122" s="2" customFormat="1">
      <c r="A122" s="40"/>
      <c r="B122" s="41"/>
      <c r="C122" s="42"/>
      <c r="D122" s="219" t="s">
        <v>187</v>
      </c>
      <c r="E122" s="42"/>
      <c r="F122" s="220" t="s">
        <v>256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187</v>
      </c>
      <c r="AU122" s="19" t="s">
        <v>82</v>
      </c>
    </row>
    <row r="123" s="2" customFormat="1" ht="24.15" customHeight="1">
      <c r="A123" s="40"/>
      <c r="B123" s="41"/>
      <c r="C123" s="206" t="s">
        <v>235</v>
      </c>
      <c r="D123" s="206" t="s">
        <v>181</v>
      </c>
      <c r="E123" s="207" t="s">
        <v>258</v>
      </c>
      <c r="F123" s="208" t="s">
        <v>259</v>
      </c>
      <c r="G123" s="209" t="s">
        <v>251</v>
      </c>
      <c r="H123" s="210">
        <v>3.6099999999999999</v>
      </c>
      <c r="I123" s="211"/>
      <c r="J123" s="212">
        <f>ROUND(I123*H123,2)</f>
        <v>0</v>
      </c>
      <c r="K123" s="208" t="s">
        <v>185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186</v>
      </c>
      <c r="AT123" s="217" t="s">
        <v>181</v>
      </c>
      <c r="AU123" s="217" t="s">
        <v>82</v>
      </c>
      <c r="AY123" s="19" t="s">
        <v>178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186</v>
      </c>
      <c r="BM123" s="217" t="s">
        <v>8</v>
      </c>
    </row>
    <row r="124" s="2" customFormat="1">
      <c r="A124" s="40"/>
      <c r="B124" s="41"/>
      <c r="C124" s="42"/>
      <c r="D124" s="219" t="s">
        <v>187</v>
      </c>
      <c r="E124" s="42"/>
      <c r="F124" s="220" t="s">
        <v>261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187</v>
      </c>
      <c r="AU124" s="19" t="s">
        <v>82</v>
      </c>
    </row>
    <row r="125" s="14" customFormat="1">
      <c r="A125" s="14"/>
      <c r="B125" s="235"/>
      <c r="C125" s="236"/>
      <c r="D125" s="226" t="s">
        <v>189</v>
      </c>
      <c r="E125" s="237" t="s">
        <v>19</v>
      </c>
      <c r="F125" s="238" t="s">
        <v>807</v>
      </c>
      <c r="G125" s="236"/>
      <c r="H125" s="239">
        <v>3.6099999999999999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189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178</v>
      </c>
    </row>
    <row r="126" s="15" customFormat="1">
      <c r="A126" s="15"/>
      <c r="B126" s="246"/>
      <c r="C126" s="247"/>
      <c r="D126" s="226" t="s">
        <v>189</v>
      </c>
      <c r="E126" s="248" t="s">
        <v>19</v>
      </c>
      <c r="F126" s="249" t="s">
        <v>193</v>
      </c>
      <c r="G126" s="247"/>
      <c r="H126" s="250">
        <v>3.6099999999999999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189</v>
      </c>
      <c r="AU126" s="256" t="s">
        <v>82</v>
      </c>
      <c r="AV126" s="15" t="s">
        <v>186</v>
      </c>
      <c r="AW126" s="15" t="s">
        <v>33</v>
      </c>
      <c r="AX126" s="15" t="s">
        <v>80</v>
      </c>
      <c r="AY126" s="256" t="s">
        <v>178</v>
      </c>
    </row>
    <row r="127" s="2" customFormat="1" ht="24.15" customHeight="1">
      <c r="A127" s="40"/>
      <c r="B127" s="41"/>
      <c r="C127" s="206" t="s">
        <v>224</v>
      </c>
      <c r="D127" s="206" t="s">
        <v>181</v>
      </c>
      <c r="E127" s="207" t="s">
        <v>263</v>
      </c>
      <c r="F127" s="208" t="s">
        <v>264</v>
      </c>
      <c r="G127" s="209" t="s">
        <v>251</v>
      </c>
      <c r="H127" s="210">
        <v>0.19</v>
      </c>
      <c r="I127" s="211"/>
      <c r="J127" s="212">
        <f>ROUND(I127*H127,2)</f>
        <v>0</v>
      </c>
      <c r="K127" s="208" t="s">
        <v>185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186</v>
      </c>
      <c r="AT127" s="217" t="s">
        <v>181</v>
      </c>
      <c r="AU127" s="217" t="s">
        <v>82</v>
      </c>
      <c r="AY127" s="19" t="s">
        <v>178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186</v>
      </c>
      <c r="BM127" s="217" t="s">
        <v>242</v>
      </c>
    </row>
    <row r="128" s="2" customFormat="1">
      <c r="A128" s="40"/>
      <c r="B128" s="41"/>
      <c r="C128" s="42"/>
      <c r="D128" s="219" t="s">
        <v>187</v>
      </c>
      <c r="E128" s="42"/>
      <c r="F128" s="220" t="s">
        <v>266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187</v>
      </c>
      <c r="AU128" s="19" t="s">
        <v>82</v>
      </c>
    </row>
    <row r="129" s="12" customFormat="1" ht="22.8" customHeight="1">
      <c r="A129" s="12"/>
      <c r="B129" s="190"/>
      <c r="C129" s="191"/>
      <c r="D129" s="192" t="s">
        <v>71</v>
      </c>
      <c r="E129" s="204" t="s">
        <v>267</v>
      </c>
      <c r="F129" s="204" t="s">
        <v>268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SUM(P130:P131)</f>
        <v>0</v>
      </c>
      <c r="Q129" s="198"/>
      <c r="R129" s="199">
        <f>SUM(R130:R131)</f>
        <v>0</v>
      </c>
      <c r="S129" s="198"/>
      <c r="T129" s="20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80</v>
      </c>
      <c r="AT129" s="202" t="s">
        <v>71</v>
      </c>
      <c r="AU129" s="202" t="s">
        <v>80</v>
      </c>
      <c r="AY129" s="201" t="s">
        <v>178</v>
      </c>
      <c r="BK129" s="203">
        <f>SUM(BK130:BK131)</f>
        <v>0</v>
      </c>
    </row>
    <row r="130" s="2" customFormat="1" ht="33" customHeight="1">
      <c r="A130" s="40"/>
      <c r="B130" s="41"/>
      <c r="C130" s="206" t="s">
        <v>248</v>
      </c>
      <c r="D130" s="206" t="s">
        <v>181</v>
      </c>
      <c r="E130" s="207" t="s">
        <v>270</v>
      </c>
      <c r="F130" s="208" t="s">
        <v>271</v>
      </c>
      <c r="G130" s="209" t="s">
        <v>251</v>
      </c>
      <c r="H130" s="210">
        <v>0.010999999999999999</v>
      </c>
      <c r="I130" s="211"/>
      <c r="J130" s="212">
        <f>ROUND(I130*H130,2)</f>
        <v>0</v>
      </c>
      <c r="K130" s="208" t="s">
        <v>185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186</v>
      </c>
      <c r="AT130" s="217" t="s">
        <v>181</v>
      </c>
      <c r="AU130" s="217" t="s">
        <v>82</v>
      </c>
      <c r="AY130" s="19" t="s">
        <v>178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186</v>
      </c>
      <c r="BM130" s="217" t="s">
        <v>206</v>
      </c>
    </row>
    <row r="131" s="2" customFormat="1">
      <c r="A131" s="40"/>
      <c r="B131" s="41"/>
      <c r="C131" s="42"/>
      <c r="D131" s="219" t="s">
        <v>187</v>
      </c>
      <c r="E131" s="42"/>
      <c r="F131" s="220" t="s">
        <v>273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187</v>
      </c>
      <c r="AU131" s="19" t="s">
        <v>82</v>
      </c>
    </row>
    <row r="132" s="12" customFormat="1" ht="25.92" customHeight="1">
      <c r="A132" s="12"/>
      <c r="B132" s="190"/>
      <c r="C132" s="191"/>
      <c r="D132" s="192" t="s">
        <v>71</v>
      </c>
      <c r="E132" s="193" t="s">
        <v>274</v>
      </c>
      <c r="F132" s="193" t="s">
        <v>275</v>
      </c>
      <c r="G132" s="191"/>
      <c r="H132" s="191"/>
      <c r="I132" s="194"/>
      <c r="J132" s="195">
        <f>BK132</f>
        <v>0</v>
      </c>
      <c r="K132" s="191"/>
      <c r="L132" s="196"/>
      <c r="M132" s="197"/>
      <c r="N132" s="198"/>
      <c r="O132" s="198"/>
      <c r="P132" s="199">
        <f>P133+P140+P178+P192</f>
        <v>0</v>
      </c>
      <c r="Q132" s="198"/>
      <c r="R132" s="199">
        <f>R133+R140+R178+R192</f>
        <v>0.12494401159999999</v>
      </c>
      <c r="S132" s="198"/>
      <c r="T132" s="200">
        <f>T133+T140+T178+T192</f>
        <v>0.18958980999999997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82</v>
      </c>
      <c r="AT132" s="202" t="s">
        <v>71</v>
      </c>
      <c r="AU132" s="202" t="s">
        <v>72</v>
      </c>
      <c r="AY132" s="201" t="s">
        <v>178</v>
      </c>
      <c r="BK132" s="203">
        <f>BK133+BK140+BK178+BK192</f>
        <v>0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288</v>
      </c>
      <c r="F133" s="204" t="s">
        <v>289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SUM(P134:P139)</f>
        <v>0</v>
      </c>
      <c r="Q133" s="198"/>
      <c r="R133" s="199">
        <f>SUM(R134:R139)</f>
        <v>0</v>
      </c>
      <c r="S133" s="198"/>
      <c r="T133" s="200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82</v>
      </c>
      <c r="AT133" s="202" t="s">
        <v>71</v>
      </c>
      <c r="AU133" s="202" t="s">
        <v>80</v>
      </c>
      <c r="AY133" s="201" t="s">
        <v>178</v>
      </c>
      <c r="BK133" s="203">
        <f>SUM(BK134:BK139)</f>
        <v>0</v>
      </c>
    </row>
    <row r="134" s="2" customFormat="1" ht="16.5" customHeight="1">
      <c r="A134" s="40"/>
      <c r="B134" s="41"/>
      <c r="C134" s="206" t="s">
        <v>230</v>
      </c>
      <c r="D134" s="206" t="s">
        <v>181</v>
      </c>
      <c r="E134" s="207" t="s">
        <v>290</v>
      </c>
      <c r="F134" s="208" t="s">
        <v>808</v>
      </c>
      <c r="G134" s="209" t="s">
        <v>280</v>
      </c>
      <c r="H134" s="210">
        <v>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206</v>
      </c>
      <c r="AT134" s="217" t="s">
        <v>181</v>
      </c>
      <c r="AU134" s="217" t="s">
        <v>82</v>
      </c>
      <c r="AY134" s="19" t="s">
        <v>178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206</v>
      </c>
      <c r="BM134" s="217" t="s">
        <v>255</v>
      </c>
    </row>
    <row r="135" s="13" customFormat="1">
      <c r="A135" s="13"/>
      <c r="B135" s="224"/>
      <c r="C135" s="225"/>
      <c r="D135" s="226" t="s">
        <v>189</v>
      </c>
      <c r="E135" s="227" t="s">
        <v>19</v>
      </c>
      <c r="F135" s="228" t="s">
        <v>809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189</v>
      </c>
      <c r="AU135" s="234" t="s">
        <v>82</v>
      </c>
      <c r="AV135" s="13" t="s">
        <v>80</v>
      </c>
      <c r="AW135" s="13" t="s">
        <v>33</v>
      </c>
      <c r="AX135" s="13" t="s">
        <v>72</v>
      </c>
      <c r="AY135" s="234" t="s">
        <v>178</v>
      </c>
    </row>
    <row r="136" s="14" customFormat="1">
      <c r="A136" s="14"/>
      <c r="B136" s="235"/>
      <c r="C136" s="236"/>
      <c r="D136" s="226" t="s">
        <v>189</v>
      </c>
      <c r="E136" s="237" t="s">
        <v>19</v>
      </c>
      <c r="F136" s="238" t="s">
        <v>80</v>
      </c>
      <c r="G136" s="236"/>
      <c r="H136" s="239">
        <v>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189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178</v>
      </c>
    </row>
    <row r="137" s="15" customFormat="1">
      <c r="A137" s="15"/>
      <c r="B137" s="246"/>
      <c r="C137" s="247"/>
      <c r="D137" s="226" t="s">
        <v>189</v>
      </c>
      <c r="E137" s="248" t="s">
        <v>19</v>
      </c>
      <c r="F137" s="249" t="s">
        <v>193</v>
      </c>
      <c r="G137" s="247"/>
      <c r="H137" s="250">
        <v>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189</v>
      </c>
      <c r="AU137" s="256" t="s">
        <v>82</v>
      </c>
      <c r="AV137" s="15" t="s">
        <v>186</v>
      </c>
      <c r="AW137" s="15" t="s">
        <v>33</v>
      </c>
      <c r="AX137" s="15" t="s">
        <v>80</v>
      </c>
      <c r="AY137" s="256" t="s">
        <v>178</v>
      </c>
    </row>
    <row r="138" s="2" customFormat="1" ht="24.15" customHeight="1">
      <c r="A138" s="40"/>
      <c r="B138" s="41"/>
      <c r="C138" s="206" t="s">
        <v>257</v>
      </c>
      <c r="D138" s="206" t="s">
        <v>181</v>
      </c>
      <c r="E138" s="207" t="s">
        <v>294</v>
      </c>
      <c r="F138" s="208" t="s">
        <v>295</v>
      </c>
      <c r="G138" s="209" t="s">
        <v>251</v>
      </c>
      <c r="H138" s="210">
        <v>0.0040000000000000001</v>
      </c>
      <c r="I138" s="211"/>
      <c r="J138" s="212">
        <f>ROUND(I138*H138,2)</f>
        <v>0</v>
      </c>
      <c r="K138" s="208" t="s">
        <v>185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206</v>
      </c>
      <c r="AT138" s="217" t="s">
        <v>181</v>
      </c>
      <c r="AU138" s="217" t="s">
        <v>82</v>
      </c>
      <c r="AY138" s="19" t="s">
        <v>178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206</v>
      </c>
      <c r="BM138" s="217" t="s">
        <v>260</v>
      </c>
    </row>
    <row r="139" s="2" customFormat="1">
      <c r="A139" s="40"/>
      <c r="B139" s="41"/>
      <c r="C139" s="42"/>
      <c r="D139" s="219" t="s">
        <v>187</v>
      </c>
      <c r="E139" s="42"/>
      <c r="F139" s="220" t="s">
        <v>297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187</v>
      </c>
      <c r="AU139" s="19" t="s">
        <v>82</v>
      </c>
    </row>
    <row r="140" s="12" customFormat="1" ht="22.8" customHeight="1">
      <c r="A140" s="12"/>
      <c r="B140" s="190"/>
      <c r="C140" s="191"/>
      <c r="D140" s="192" t="s">
        <v>71</v>
      </c>
      <c r="E140" s="204" t="s">
        <v>298</v>
      </c>
      <c r="F140" s="204" t="s">
        <v>299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SUM(P141:P177)</f>
        <v>0</v>
      </c>
      <c r="Q140" s="198"/>
      <c r="R140" s="199">
        <f>SUM(R141:R177)</f>
        <v>0.095545881599999993</v>
      </c>
      <c r="S140" s="198"/>
      <c r="T140" s="200">
        <f>SUM(T141:T177)</f>
        <v>0.18890205999999998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82</v>
      </c>
      <c r="AT140" s="202" t="s">
        <v>71</v>
      </c>
      <c r="AU140" s="202" t="s">
        <v>80</v>
      </c>
      <c r="AY140" s="201" t="s">
        <v>178</v>
      </c>
      <c r="BK140" s="203">
        <f>SUM(BK141:BK177)</f>
        <v>0</v>
      </c>
    </row>
    <row r="141" s="2" customFormat="1" ht="33" customHeight="1">
      <c r="A141" s="40"/>
      <c r="B141" s="41"/>
      <c r="C141" s="206" t="s">
        <v>8</v>
      </c>
      <c r="D141" s="206" t="s">
        <v>181</v>
      </c>
      <c r="E141" s="207" t="s">
        <v>810</v>
      </c>
      <c r="F141" s="208" t="s">
        <v>811</v>
      </c>
      <c r="G141" s="209" t="s">
        <v>184</v>
      </c>
      <c r="H141" s="210">
        <v>3.2370000000000001</v>
      </c>
      <c r="I141" s="211"/>
      <c r="J141" s="212">
        <f>ROUND(I141*H141,2)</f>
        <v>0</v>
      </c>
      <c r="K141" s="208" t="s">
        <v>185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0.027916799999999999</v>
      </c>
      <c r="R141" s="215">
        <f>Q141*H141</f>
        <v>0.090366681599999998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206</v>
      </c>
      <c r="AT141" s="217" t="s">
        <v>181</v>
      </c>
      <c r="AU141" s="217" t="s">
        <v>82</v>
      </c>
      <c r="AY141" s="19" t="s">
        <v>178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206</v>
      </c>
      <c r="BM141" s="217" t="s">
        <v>265</v>
      </c>
    </row>
    <row r="142" s="2" customFormat="1">
      <c r="A142" s="40"/>
      <c r="B142" s="41"/>
      <c r="C142" s="42"/>
      <c r="D142" s="219" t="s">
        <v>187</v>
      </c>
      <c r="E142" s="42"/>
      <c r="F142" s="220" t="s">
        <v>812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187</v>
      </c>
      <c r="AU142" s="19" t="s">
        <v>82</v>
      </c>
    </row>
    <row r="143" s="13" customFormat="1">
      <c r="A143" s="13"/>
      <c r="B143" s="224"/>
      <c r="C143" s="225"/>
      <c r="D143" s="226" t="s">
        <v>189</v>
      </c>
      <c r="E143" s="227" t="s">
        <v>19</v>
      </c>
      <c r="F143" s="228" t="s">
        <v>813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189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178</v>
      </c>
    </row>
    <row r="144" s="14" customFormat="1">
      <c r="A144" s="14"/>
      <c r="B144" s="235"/>
      <c r="C144" s="236"/>
      <c r="D144" s="226" t="s">
        <v>189</v>
      </c>
      <c r="E144" s="237" t="s">
        <v>19</v>
      </c>
      <c r="F144" s="238" t="s">
        <v>814</v>
      </c>
      <c r="G144" s="236"/>
      <c r="H144" s="239">
        <v>3.2370000000000001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189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178</v>
      </c>
    </row>
    <row r="145" s="15" customFormat="1">
      <c r="A145" s="15"/>
      <c r="B145" s="246"/>
      <c r="C145" s="247"/>
      <c r="D145" s="226" t="s">
        <v>189</v>
      </c>
      <c r="E145" s="248" t="s">
        <v>19</v>
      </c>
      <c r="F145" s="249" t="s">
        <v>193</v>
      </c>
      <c r="G145" s="247"/>
      <c r="H145" s="250">
        <v>3.2370000000000001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189</v>
      </c>
      <c r="AU145" s="256" t="s">
        <v>82</v>
      </c>
      <c r="AV145" s="15" t="s">
        <v>186</v>
      </c>
      <c r="AW145" s="15" t="s">
        <v>33</v>
      </c>
      <c r="AX145" s="15" t="s">
        <v>80</v>
      </c>
      <c r="AY145" s="256" t="s">
        <v>178</v>
      </c>
    </row>
    <row r="146" s="2" customFormat="1" ht="24.15" customHeight="1">
      <c r="A146" s="40"/>
      <c r="B146" s="41"/>
      <c r="C146" s="206" t="s">
        <v>269</v>
      </c>
      <c r="D146" s="206" t="s">
        <v>181</v>
      </c>
      <c r="E146" s="207" t="s">
        <v>307</v>
      </c>
      <c r="F146" s="208" t="s">
        <v>308</v>
      </c>
      <c r="G146" s="209" t="s">
        <v>184</v>
      </c>
      <c r="H146" s="210">
        <v>3.2370000000000001</v>
      </c>
      <c r="I146" s="211"/>
      <c r="J146" s="212">
        <f>ROUND(I146*H146,2)</f>
        <v>0</v>
      </c>
      <c r="K146" s="208" t="s">
        <v>185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0.00020000000000000001</v>
      </c>
      <c r="R146" s="215">
        <f>Q146*H146</f>
        <v>0.00064740000000000002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206</v>
      </c>
      <c r="AT146" s="217" t="s">
        <v>181</v>
      </c>
      <c r="AU146" s="217" t="s">
        <v>82</v>
      </c>
      <c r="AY146" s="19" t="s">
        <v>178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206</v>
      </c>
      <c r="BM146" s="217" t="s">
        <v>272</v>
      </c>
    </row>
    <row r="147" s="2" customFormat="1">
      <c r="A147" s="40"/>
      <c r="B147" s="41"/>
      <c r="C147" s="42"/>
      <c r="D147" s="219" t="s">
        <v>187</v>
      </c>
      <c r="E147" s="42"/>
      <c r="F147" s="220" t="s">
        <v>310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187</v>
      </c>
      <c r="AU147" s="19" t="s">
        <v>82</v>
      </c>
    </row>
    <row r="148" s="13" customFormat="1">
      <c r="A148" s="13"/>
      <c r="B148" s="224"/>
      <c r="C148" s="225"/>
      <c r="D148" s="226" t="s">
        <v>189</v>
      </c>
      <c r="E148" s="227" t="s">
        <v>19</v>
      </c>
      <c r="F148" s="228" t="s">
        <v>813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189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178</v>
      </c>
    </row>
    <row r="149" s="14" customFormat="1">
      <c r="A149" s="14"/>
      <c r="B149" s="235"/>
      <c r="C149" s="236"/>
      <c r="D149" s="226" t="s">
        <v>189</v>
      </c>
      <c r="E149" s="237" t="s">
        <v>19</v>
      </c>
      <c r="F149" s="238" t="s">
        <v>814</v>
      </c>
      <c r="G149" s="236"/>
      <c r="H149" s="239">
        <v>3.2370000000000001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189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178</v>
      </c>
    </row>
    <row r="150" s="15" customFormat="1">
      <c r="A150" s="15"/>
      <c r="B150" s="246"/>
      <c r="C150" s="247"/>
      <c r="D150" s="226" t="s">
        <v>189</v>
      </c>
      <c r="E150" s="248" t="s">
        <v>19</v>
      </c>
      <c r="F150" s="249" t="s">
        <v>193</v>
      </c>
      <c r="G150" s="247"/>
      <c r="H150" s="250">
        <v>3.2370000000000001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189</v>
      </c>
      <c r="AU150" s="256" t="s">
        <v>82</v>
      </c>
      <c r="AV150" s="15" t="s">
        <v>186</v>
      </c>
      <c r="AW150" s="15" t="s">
        <v>33</v>
      </c>
      <c r="AX150" s="15" t="s">
        <v>80</v>
      </c>
      <c r="AY150" s="256" t="s">
        <v>178</v>
      </c>
    </row>
    <row r="151" s="2" customFormat="1" ht="16.5" customHeight="1">
      <c r="A151" s="40"/>
      <c r="B151" s="41"/>
      <c r="C151" s="206" t="s">
        <v>242</v>
      </c>
      <c r="D151" s="206" t="s">
        <v>181</v>
      </c>
      <c r="E151" s="207" t="s">
        <v>686</v>
      </c>
      <c r="F151" s="208" t="s">
        <v>687</v>
      </c>
      <c r="G151" s="209" t="s">
        <v>184</v>
      </c>
      <c r="H151" s="210">
        <v>3.2370000000000001</v>
      </c>
      <c r="I151" s="211"/>
      <c r="J151" s="212">
        <f>ROUND(I151*H151,2)</f>
        <v>0</v>
      </c>
      <c r="K151" s="208" t="s">
        <v>185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206</v>
      </c>
      <c r="AT151" s="217" t="s">
        <v>181</v>
      </c>
      <c r="AU151" s="217" t="s">
        <v>82</v>
      </c>
      <c r="AY151" s="19" t="s">
        <v>178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206</v>
      </c>
      <c r="BM151" s="217" t="s">
        <v>815</v>
      </c>
    </row>
    <row r="152" s="2" customFormat="1">
      <c r="A152" s="40"/>
      <c r="B152" s="41"/>
      <c r="C152" s="42"/>
      <c r="D152" s="219" t="s">
        <v>187</v>
      </c>
      <c r="E152" s="42"/>
      <c r="F152" s="220" t="s">
        <v>689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187</v>
      </c>
      <c r="AU152" s="19" t="s">
        <v>82</v>
      </c>
    </row>
    <row r="153" s="13" customFormat="1">
      <c r="A153" s="13"/>
      <c r="B153" s="224"/>
      <c r="C153" s="225"/>
      <c r="D153" s="226" t="s">
        <v>189</v>
      </c>
      <c r="E153" s="227" t="s">
        <v>19</v>
      </c>
      <c r="F153" s="228" t="s">
        <v>813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189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178</v>
      </c>
    </row>
    <row r="154" s="14" customFormat="1">
      <c r="A154" s="14"/>
      <c r="B154" s="235"/>
      <c r="C154" s="236"/>
      <c r="D154" s="226" t="s">
        <v>189</v>
      </c>
      <c r="E154" s="237" t="s">
        <v>19</v>
      </c>
      <c r="F154" s="238" t="s">
        <v>814</v>
      </c>
      <c r="G154" s="236"/>
      <c r="H154" s="239">
        <v>3.2370000000000001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189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178</v>
      </c>
    </row>
    <row r="155" s="15" customFormat="1">
      <c r="A155" s="15"/>
      <c r="B155" s="246"/>
      <c r="C155" s="247"/>
      <c r="D155" s="226" t="s">
        <v>189</v>
      </c>
      <c r="E155" s="248" t="s">
        <v>19</v>
      </c>
      <c r="F155" s="249" t="s">
        <v>193</v>
      </c>
      <c r="G155" s="247"/>
      <c r="H155" s="250">
        <v>3.2370000000000001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189</v>
      </c>
      <c r="AU155" s="256" t="s">
        <v>82</v>
      </c>
      <c r="AV155" s="15" t="s">
        <v>186</v>
      </c>
      <c r="AW155" s="15" t="s">
        <v>33</v>
      </c>
      <c r="AX155" s="15" t="s">
        <v>80</v>
      </c>
      <c r="AY155" s="256" t="s">
        <v>178</v>
      </c>
    </row>
    <row r="156" s="2" customFormat="1" ht="16.5" customHeight="1">
      <c r="A156" s="40"/>
      <c r="B156" s="41"/>
      <c r="C156" s="206" t="s">
        <v>283</v>
      </c>
      <c r="D156" s="206" t="s">
        <v>181</v>
      </c>
      <c r="E156" s="207" t="s">
        <v>690</v>
      </c>
      <c r="F156" s="208" t="s">
        <v>691</v>
      </c>
      <c r="G156" s="209" t="s">
        <v>184</v>
      </c>
      <c r="H156" s="210">
        <v>3.2370000000000001</v>
      </c>
      <c r="I156" s="211"/>
      <c r="J156" s="212">
        <f>ROUND(I156*H156,2)</f>
        <v>0</v>
      </c>
      <c r="K156" s="208" t="s">
        <v>185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0.0014</v>
      </c>
      <c r="R156" s="215">
        <f>Q156*H156</f>
        <v>0.0045317999999999999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206</v>
      </c>
      <c r="AT156" s="217" t="s">
        <v>181</v>
      </c>
      <c r="AU156" s="217" t="s">
        <v>82</v>
      </c>
      <c r="AY156" s="19" t="s">
        <v>178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206</v>
      </c>
      <c r="BM156" s="217" t="s">
        <v>816</v>
      </c>
    </row>
    <row r="157" s="2" customFormat="1">
      <c r="A157" s="40"/>
      <c r="B157" s="41"/>
      <c r="C157" s="42"/>
      <c r="D157" s="219" t="s">
        <v>187</v>
      </c>
      <c r="E157" s="42"/>
      <c r="F157" s="220" t="s">
        <v>693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187</v>
      </c>
      <c r="AU157" s="19" t="s">
        <v>82</v>
      </c>
    </row>
    <row r="158" s="13" customFormat="1">
      <c r="A158" s="13"/>
      <c r="B158" s="224"/>
      <c r="C158" s="225"/>
      <c r="D158" s="226" t="s">
        <v>189</v>
      </c>
      <c r="E158" s="227" t="s">
        <v>19</v>
      </c>
      <c r="F158" s="228" t="s">
        <v>813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189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178</v>
      </c>
    </row>
    <row r="159" s="14" customFormat="1">
      <c r="A159" s="14"/>
      <c r="B159" s="235"/>
      <c r="C159" s="236"/>
      <c r="D159" s="226" t="s">
        <v>189</v>
      </c>
      <c r="E159" s="237" t="s">
        <v>19</v>
      </c>
      <c r="F159" s="238" t="s">
        <v>814</v>
      </c>
      <c r="G159" s="236"/>
      <c r="H159" s="239">
        <v>3.2370000000000001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189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178</v>
      </c>
    </row>
    <row r="160" s="15" customFormat="1">
      <c r="A160" s="15"/>
      <c r="B160" s="246"/>
      <c r="C160" s="247"/>
      <c r="D160" s="226" t="s">
        <v>189</v>
      </c>
      <c r="E160" s="248" t="s">
        <v>19</v>
      </c>
      <c r="F160" s="249" t="s">
        <v>193</v>
      </c>
      <c r="G160" s="247"/>
      <c r="H160" s="250">
        <v>3.2370000000000001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189</v>
      </c>
      <c r="AU160" s="256" t="s">
        <v>82</v>
      </c>
      <c r="AV160" s="15" t="s">
        <v>186</v>
      </c>
      <c r="AW160" s="15" t="s">
        <v>33</v>
      </c>
      <c r="AX160" s="15" t="s">
        <v>80</v>
      </c>
      <c r="AY160" s="256" t="s">
        <v>178</v>
      </c>
    </row>
    <row r="161" s="2" customFormat="1" ht="24.15" customHeight="1">
      <c r="A161" s="40"/>
      <c r="B161" s="41"/>
      <c r="C161" s="206" t="s">
        <v>206</v>
      </c>
      <c r="D161" s="206" t="s">
        <v>181</v>
      </c>
      <c r="E161" s="207" t="s">
        <v>817</v>
      </c>
      <c r="F161" s="208" t="s">
        <v>818</v>
      </c>
      <c r="G161" s="209" t="s">
        <v>184</v>
      </c>
      <c r="H161" s="210">
        <v>3.2370000000000001</v>
      </c>
      <c r="I161" s="211"/>
      <c r="J161" s="212">
        <f>ROUND(I161*H161,2)</f>
        <v>0</v>
      </c>
      <c r="K161" s="208" t="s">
        <v>185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0.05638</v>
      </c>
      <c r="T161" s="216">
        <f>S161*H161</f>
        <v>0.18250205999999999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206</v>
      </c>
      <c r="AT161" s="217" t="s">
        <v>181</v>
      </c>
      <c r="AU161" s="217" t="s">
        <v>82</v>
      </c>
      <c r="AY161" s="19" t="s">
        <v>178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206</v>
      </c>
      <c r="BM161" s="217" t="s">
        <v>351</v>
      </c>
    </row>
    <row r="162" s="2" customFormat="1">
      <c r="A162" s="40"/>
      <c r="B162" s="41"/>
      <c r="C162" s="42"/>
      <c r="D162" s="219" t="s">
        <v>187</v>
      </c>
      <c r="E162" s="42"/>
      <c r="F162" s="220" t="s">
        <v>819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187</v>
      </c>
      <c r="AU162" s="19" t="s">
        <v>82</v>
      </c>
    </row>
    <row r="163" s="13" customFormat="1">
      <c r="A163" s="13"/>
      <c r="B163" s="224"/>
      <c r="C163" s="225"/>
      <c r="D163" s="226" t="s">
        <v>189</v>
      </c>
      <c r="E163" s="227" t="s">
        <v>19</v>
      </c>
      <c r="F163" s="228" t="s">
        <v>820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189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178</v>
      </c>
    </row>
    <row r="164" s="14" customFormat="1">
      <c r="A164" s="14"/>
      <c r="B164" s="235"/>
      <c r="C164" s="236"/>
      <c r="D164" s="226" t="s">
        <v>189</v>
      </c>
      <c r="E164" s="237" t="s">
        <v>19</v>
      </c>
      <c r="F164" s="238" t="s">
        <v>821</v>
      </c>
      <c r="G164" s="236"/>
      <c r="H164" s="239">
        <v>3.2370000000000001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189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178</v>
      </c>
    </row>
    <row r="165" s="15" customFormat="1">
      <c r="A165" s="15"/>
      <c r="B165" s="246"/>
      <c r="C165" s="247"/>
      <c r="D165" s="226" t="s">
        <v>189</v>
      </c>
      <c r="E165" s="248" t="s">
        <v>19</v>
      </c>
      <c r="F165" s="249" t="s">
        <v>193</v>
      </c>
      <c r="G165" s="247"/>
      <c r="H165" s="250">
        <v>3.2370000000000001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189</v>
      </c>
      <c r="AU165" s="256" t="s">
        <v>82</v>
      </c>
      <c r="AV165" s="15" t="s">
        <v>186</v>
      </c>
      <c r="AW165" s="15" t="s">
        <v>33</v>
      </c>
      <c r="AX165" s="15" t="s">
        <v>80</v>
      </c>
      <c r="AY165" s="256" t="s">
        <v>178</v>
      </c>
    </row>
    <row r="166" s="2" customFormat="1" ht="16.5" customHeight="1">
      <c r="A166" s="40"/>
      <c r="B166" s="41"/>
      <c r="C166" s="206" t="s">
        <v>293</v>
      </c>
      <c r="D166" s="206" t="s">
        <v>181</v>
      </c>
      <c r="E166" s="207" t="s">
        <v>764</v>
      </c>
      <c r="F166" s="208" t="s">
        <v>822</v>
      </c>
      <c r="G166" s="209" t="s">
        <v>184</v>
      </c>
      <c r="H166" s="210">
        <v>0.80000000000000004</v>
      </c>
      <c r="I166" s="211"/>
      <c r="J166" s="212">
        <f>ROUND(I166*H166,2)</f>
        <v>0</v>
      </c>
      <c r="K166" s="208" t="s">
        <v>185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206</v>
      </c>
      <c r="AT166" s="217" t="s">
        <v>181</v>
      </c>
      <c r="AU166" s="217" t="s">
        <v>82</v>
      </c>
      <c r="AY166" s="19" t="s">
        <v>178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206</v>
      </c>
      <c r="BM166" s="217" t="s">
        <v>292</v>
      </c>
    </row>
    <row r="167" s="2" customFormat="1">
      <c r="A167" s="40"/>
      <c r="B167" s="41"/>
      <c r="C167" s="42"/>
      <c r="D167" s="219" t="s">
        <v>187</v>
      </c>
      <c r="E167" s="42"/>
      <c r="F167" s="220" t="s">
        <v>766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187</v>
      </c>
      <c r="AU167" s="19" t="s">
        <v>82</v>
      </c>
    </row>
    <row r="168" s="13" customFormat="1">
      <c r="A168" s="13"/>
      <c r="B168" s="224"/>
      <c r="C168" s="225"/>
      <c r="D168" s="226" t="s">
        <v>189</v>
      </c>
      <c r="E168" s="227" t="s">
        <v>19</v>
      </c>
      <c r="F168" s="228" t="s">
        <v>823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189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178</v>
      </c>
    </row>
    <row r="169" s="14" customFormat="1">
      <c r="A169" s="14"/>
      <c r="B169" s="235"/>
      <c r="C169" s="236"/>
      <c r="D169" s="226" t="s">
        <v>189</v>
      </c>
      <c r="E169" s="237" t="s">
        <v>19</v>
      </c>
      <c r="F169" s="238" t="s">
        <v>824</v>
      </c>
      <c r="G169" s="236"/>
      <c r="H169" s="239">
        <v>0.80000000000000004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189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178</v>
      </c>
    </row>
    <row r="170" s="15" customFormat="1">
      <c r="A170" s="15"/>
      <c r="B170" s="246"/>
      <c r="C170" s="247"/>
      <c r="D170" s="226" t="s">
        <v>189</v>
      </c>
      <c r="E170" s="248" t="s">
        <v>19</v>
      </c>
      <c r="F170" s="249" t="s">
        <v>193</v>
      </c>
      <c r="G170" s="247"/>
      <c r="H170" s="250">
        <v>0.80000000000000004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189</v>
      </c>
      <c r="AU170" s="256" t="s">
        <v>82</v>
      </c>
      <c r="AV170" s="15" t="s">
        <v>186</v>
      </c>
      <c r="AW170" s="15" t="s">
        <v>33</v>
      </c>
      <c r="AX170" s="15" t="s">
        <v>80</v>
      </c>
      <c r="AY170" s="256" t="s">
        <v>178</v>
      </c>
    </row>
    <row r="171" s="2" customFormat="1" ht="16.5" customHeight="1">
      <c r="A171" s="40"/>
      <c r="B171" s="41"/>
      <c r="C171" s="206" t="s">
        <v>255</v>
      </c>
      <c r="D171" s="206" t="s">
        <v>181</v>
      </c>
      <c r="E171" s="207" t="s">
        <v>770</v>
      </c>
      <c r="F171" s="208" t="s">
        <v>771</v>
      </c>
      <c r="G171" s="209" t="s">
        <v>184</v>
      </c>
      <c r="H171" s="210">
        <v>0.80000000000000004</v>
      </c>
      <c r="I171" s="211"/>
      <c r="J171" s="212">
        <f>ROUND(I171*H171,2)</f>
        <v>0</v>
      </c>
      <c r="K171" s="208" t="s">
        <v>185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0.0080000000000000002</v>
      </c>
      <c r="T171" s="216">
        <f>S171*H171</f>
        <v>0.0064000000000000003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206</v>
      </c>
      <c r="AT171" s="217" t="s">
        <v>181</v>
      </c>
      <c r="AU171" s="217" t="s">
        <v>82</v>
      </c>
      <c r="AY171" s="19" t="s">
        <v>178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206</v>
      </c>
      <c r="BM171" s="217" t="s">
        <v>296</v>
      </c>
    </row>
    <row r="172" s="2" customFormat="1">
      <c r="A172" s="40"/>
      <c r="B172" s="41"/>
      <c r="C172" s="42"/>
      <c r="D172" s="219" t="s">
        <v>187</v>
      </c>
      <c r="E172" s="42"/>
      <c r="F172" s="220" t="s">
        <v>772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187</v>
      </c>
      <c r="AU172" s="19" t="s">
        <v>82</v>
      </c>
    </row>
    <row r="173" s="13" customFormat="1">
      <c r="A173" s="13"/>
      <c r="B173" s="224"/>
      <c r="C173" s="225"/>
      <c r="D173" s="226" t="s">
        <v>189</v>
      </c>
      <c r="E173" s="227" t="s">
        <v>19</v>
      </c>
      <c r="F173" s="228" t="s">
        <v>825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189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178</v>
      </c>
    </row>
    <row r="174" s="14" customFormat="1">
      <c r="A174" s="14"/>
      <c r="B174" s="235"/>
      <c r="C174" s="236"/>
      <c r="D174" s="226" t="s">
        <v>189</v>
      </c>
      <c r="E174" s="237" t="s">
        <v>19</v>
      </c>
      <c r="F174" s="238" t="s">
        <v>824</v>
      </c>
      <c r="G174" s="236"/>
      <c r="H174" s="239">
        <v>0.80000000000000004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189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178</v>
      </c>
    </row>
    <row r="175" s="15" customFormat="1">
      <c r="A175" s="15"/>
      <c r="B175" s="246"/>
      <c r="C175" s="247"/>
      <c r="D175" s="226" t="s">
        <v>189</v>
      </c>
      <c r="E175" s="248" t="s">
        <v>19</v>
      </c>
      <c r="F175" s="249" t="s">
        <v>193</v>
      </c>
      <c r="G175" s="247"/>
      <c r="H175" s="250">
        <v>0.80000000000000004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189</v>
      </c>
      <c r="AU175" s="256" t="s">
        <v>82</v>
      </c>
      <c r="AV175" s="15" t="s">
        <v>186</v>
      </c>
      <c r="AW175" s="15" t="s">
        <v>33</v>
      </c>
      <c r="AX175" s="15" t="s">
        <v>80</v>
      </c>
      <c r="AY175" s="256" t="s">
        <v>178</v>
      </c>
    </row>
    <row r="176" s="2" customFormat="1" ht="37.8" customHeight="1">
      <c r="A176" s="40"/>
      <c r="B176" s="41"/>
      <c r="C176" s="206" t="s">
        <v>306</v>
      </c>
      <c r="D176" s="206" t="s">
        <v>181</v>
      </c>
      <c r="E176" s="207" t="s">
        <v>364</v>
      </c>
      <c r="F176" s="208" t="s">
        <v>365</v>
      </c>
      <c r="G176" s="209" t="s">
        <v>251</v>
      </c>
      <c r="H176" s="210">
        <v>0.096000000000000002</v>
      </c>
      <c r="I176" s="211"/>
      <c r="J176" s="212">
        <f>ROUND(I176*H176,2)</f>
        <v>0</v>
      </c>
      <c r="K176" s="208" t="s">
        <v>185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206</v>
      </c>
      <c r="AT176" s="217" t="s">
        <v>181</v>
      </c>
      <c r="AU176" s="217" t="s">
        <v>82</v>
      </c>
      <c r="AY176" s="19" t="s">
        <v>178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206</v>
      </c>
      <c r="BM176" s="217" t="s">
        <v>826</v>
      </c>
    </row>
    <row r="177" s="2" customFormat="1">
      <c r="A177" s="40"/>
      <c r="B177" s="41"/>
      <c r="C177" s="42"/>
      <c r="D177" s="219" t="s">
        <v>187</v>
      </c>
      <c r="E177" s="42"/>
      <c r="F177" s="220" t="s">
        <v>367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187</v>
      </c>
      <c r="AU177" s="19" t="s">
        <v>82</v>
      </c>
    </row>
    <row r="178" s="12" customFormat="1" ht="22.8" customHeight="1">
      <c r="A178" s="12"/>
      <c r="B178" s="190"/>
      <c r="C178" s="191"/>
      <c r="D178" s="192" t="s">
        <v>71</v>
      </c>
      <c r="E178" s="204" t="s">
        <v>543</v>
      </c>
      <c r="F178" s="204" t="s">
        <v>544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SUM(P179:P191)</f>
        <v>0</v>
      </c>
      <c r="Q178" s="198"/>
      <c r="R178" s="199">
        <f>SUM(R179:R191)</f>
        <v>0.021221999999999998</v>
      </c>
      <c r="S178" s="198"/>
      <c r="T178" s="200">
        <f>SUM(T179:T191)</f>
        <v>0.00068774999999999988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82</v>
      </c>
      <c r="AT178" s="202" t="s">
        <v>71</v>
      </c>
      <c r="AU178" s="202" t="s">
        <v>80</v>
      </c>
      <c r="AY178" s="201" t="s">
        <v>178</v>
      </c>
      <c r="BK178" s="203">
        <f>SUM(BK179:BK191)</f>
        <v>0</v>
      </c>
    </row>
    <row r="179" s="2" customFormat="1" ht="16.5" customHeight="1">
      <c r="A179" s="40"/>
      <c r="B179" s="41"/>
      <c r="C179" s="206" t="s">
        <v>260</v>
      </c>
      <c r="D179" s="206" t="s">
        <v>181</v>
      </c>
      <c r="E179" s="207" t="s">
        <v>546</v>
      </c>
      <c r="F179" s="208" t="s">
        <v>547</v>
      </c>
      <c r="G179" s="209" t="s">
        <v>184</v>
      </c>
      <c r="H179" s="210">
        <v>19.649999999999999</v>
      </c>
      <c r="I179" s="211"/>
      <c r="J179" s="212">
        <f>ROUND(I179*H179,2)</f>
        <v>0</v>
      </c>
      <c r="K179" s="208" t="s">
        <v>185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3.4999999999999997E-05</v>
      </c>
      <c r="T179" s="216">
        <f>S179*H179</f>
        <v>0.00068774999999999988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206</v>
      </c>
      <c r="AT179" s="217" t="s">
        <v>181</v>
      </c>
      <c r="AU179" s="217" t="s">
        <v>82</v>
      </c>
      <c r="AY179" s="19" t="s">
        <v>178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206</v>
      </c>
      <c r="BM179" s="217" t="s">
        <v>309</v>
      </c>
    </row>
    <row r="180" s="2" customFormat="1">
      <c r="A180" s="40"/>
      <c r="B180" s="41"/>
      <c r="C180" s="42"/>
      <c r="D180" s="219" t="s">
        <v>187</v>
      </c>
      <c r="E180" s="42"/>
      <c r="F180" s="220" t="s">
        <v>549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187</v>
      </c>
      <c r="AU180" s="19" t="s">
        <v>82</v>
      </c>
    </row>
    <row r="181" s="13" customFormat="1">
      <c r="A181" s="13"/>
      <c r="B181" s="224"/>
      <c r="C181" s="225"/>
      <c r="D181" s="226" t="s">
        <v>189</v>
      </c>
      <c r="E181" s="227" t="s">
        <v>19</v>
      </c>
      <c r="F181" s="228" t="s">
        <v>190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189</v>
      </c>
      <c r="AU181" s="234" t="s">
        <v>82</v>
      </c>
      <c r="AV181" s="13" t="s">
        <v>80</v>
      </c>
      <c r="AW181" s="13" t="s">
        <v>33</v>
      </c>
      <c r="AX181" s="13" t="s">
        <v>72</v>
      </c>
      <c r="AY181" s="234" t="s">
        <v>178</v>
      </c>
    </row>
    <row r="182" s="13" customFormat="1">
      <c r="A182" s="13"/>
      <c r="B182" s="224"/>
      <c r="C182" s="225"/>
      <c r="D182" s="226" t="s">
        <v>189</v>
      </c>
      <c r="E182" s="227" t="s">
        <v>19</v>
      </c>
      <c r="F182" s="228" t="s">
        <v>550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189</v>
      </c>
      <c r="AU182" s="234" t="s">
        <v>82</v>
      </c>
      <c r="AV182" s="13" t="s">
        <v>80</v>
      </c>
      <c r="AW182" s="13" t="s">
        <v>33</v>
      </c>
      <c r="AX182" s="13" t="s">
        <v>72</v>
      </c>
      <c r="AY182" s="234" t="s">
        <v>178</v>
      </c>
    </row>
    <row r="183" s="14" customFormat="1">
      <c r="A183" s="14"/>
      <c r="B183" s="235"/>
      <c r="C183" s="236"/>
      <c r="D183" s="226" t="s">
        <v>189</v>
      </c>
      <c r="E183" s="237" t="s">
        <v>19</v>
      </c>
      <c r="F183" s="238" t="s">
        <v>802</v>
      </c>
      <c r="G183" s="236"/>
      <c r="H183" s="239">
        <v>19.649999999999999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189</v>
      </c>
      <c r="AU183" s="245" t="s">
        <v>82</v>
      </c>
      <c r="AV183" s="14" t="s">
        <v>82</v>
      </c>
      <c r="AW183" s="14" t="s">
        <v>33</v>
      </c>
      <c r="AX183" s="14" t="s">
        <v>72</v>
      </c>
      <c r="AY183" s="245" t="s">
        <v>178</v>
      </c>
    </row>
    <row r="184" s="15" customFormat="1">
      <c r="A184" s="15"/>
      <c r="B184" s="246"/>
      <c r="C184" s="247"/>
      <c r="D184" s="226" t="s">
        <v>189</v>
      </c>
      <c r="E184" s="248" t="s">
        <v>19</v>
      </c>
      <c r="F184" s="249" t="s">
        <v>193</v>
      </c>
      <c r="G184" s="247"/>
      <c r="H184" s="250">
        <v>19.649999999999999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189</v>
      </c>
      <c r="AU184" s="256" t="s">
        <v>82</v>
      </c>
      <c r="AV184" s="15" t="s">
        <v>186</v>
      </c>
      <c r="AW184" s="15" t="s">
        <v>33</v>
      </c>
      <c r="AX184" s="15" t="s">
        <v>80</v>
      </c>
      <c r="AY184" s="256" t="s">
        <v>178</v>
      </c>
    </row>
    <row r="185" s="2" customFormat="1" ht="16.5" customHeight="1">
      <c r="A185" s="40"/>
      <c r="B185" s="41"/>
      <c r="C185" s="257" t="s">
        <v>7</v>
      </c>
      <c r="D185" s="257" t="s">
        <v>360</v>
      </c>
      <c r="E185" s="258" t="s">
        <v>551</v>
      </c>
      <c r="F185" s="259" t="s">
        <v>552</v>
      </c>
      <c r="G185" s="260" t="s">
        <v>184</v>
      </c>
      <c r="H185" s="261">
        <v>23.579999999999998</v>
      </c>
      <c r="I185" s="262"/>
      <c r="J185" s="263">
        <f>ROUND(I185*H185,2)</f>
        <v>0</v>
      </c>
      <c r="K185" s="259" t="s">
        <v>185</v>
      </c>
      <c r="L185" s="264"/>
      <c r="M185" s="265" t="s">
        <v>19</v>
      </c>
      <c r="N185" s="266" t="s">
        <v>43</v>
      </c>
      <c r="O185" s="86"/>
      <c r="P185" s="215">
        <f>O185*H185</f>
        <v>0</v>
      </c>
      <c r="Q185" s="215">
        <v>0.00089999999999999998</v>
      </c>
      <c r="R185" s="215">
        <f>Q185*H185</f>
        <v>0.021221999999999998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302</v>
      </c>
      <c r="AT185" s="217" t="s">
        <v>360</v>
      </c>
      <c r="AU185" s="217" t="s">
        <v>82</v>
      </c>
      <c r="AY185" s="19" t="s">
        <v>178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206</v>
      </c>
      <c r="BM185" s="217" t="s">
        <v>827</v>
      </c>
    </row>
    <row r="186" s="13" customFormat="1">
      <c r="A186" s="13"/>
      <c r="B186" s="224"/>
      <c r="C186" s="225"/>
      <c r="D186" s="226" t="s">
        <v>189</v>
      </c>
      <c r="E186" s="227" t="s">
        <v>19</v>
      </c>
      <c r="F186" s="228" t="s">
        <v>190</v>
      </c>
      <c r="G186" s="225"/>
      <c r="H186" s="227" t="s">
        <v>19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189</v>
      </c>
      <c r="AU186" s="234" t="s">
        <v>82</v>
      </c>
      <c r="AV186" s="13" t="s">
        <v>80</v>
      </c>
      <c r="AW186" s="13" t="s">
        <v>33</v>
      </c>
      <c r="AX186" s="13" t="s">
        <v>72</v>
      </c>
      <c r="AY186" s="234" t="s">
        <v>178</v>
      </c>
    </row>
    <row r="187" s="13" customFormat="1">
      <c r="A187" s="13"/>
      <c r="B187" s="224"/>
      <c r="C187" s="225"/>
      <c r="D187" s="226" t="s">
        <v>189</v>
      </c>
      <c r="E187" s="227" t="s">
        <v>19</v>
      </c>
      <c r="F187" s="228" t="s">
        <v>550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189</v>
      </c>
      <c r="AU187" s="234" t="s">
        <v>82</v>
      </c>
      <c r="AV187" s="13" t="s">
        <v>80</v>
      </c>
      <c r="AW187" s="13" t="s">
        <v>33</v>
      </c>
      <c r="AX187" s="13" t="s">
        <v>72</v>
      </c>
      <c r="AY187" s="234" t="s">
        <v>178</v>
      </c>
    </row>
    <row r="188" s="14" customFormat="1">
      <c r="A188" s="14"/>
      <c r="B188" s="235"/>
      <c r="C188" s="236"/>
      <c r="D188" s="226" t="s">
        <v>189</v>
      </c>
      <c r="E188" s="237" t="s">
        <v>19</v>
      </c>
      <c r="F188" s="238" t="s">
        <v>802</v>
      </c>
      <c r="G188" s="236"/>
      <c r="H188" s="239">
        <v>19.649999999999999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189</v>
      </c>
      <c r="AU188" s="245" t="s">
        <v>82</v>
      </c>
      <c r="AV188" s="14" t="s">
        <v>82</v>
      </c>
      <c r="AW188" s="14" t="s">
        <v>33</v>
      </c>
      <c r="AX188" s="14" t="s">
        <v>72</v>
      </c>
      <c r="AY188" s="245" t="s">
        <v>178</v>
      </c>
    </row>
    <row r="189" s="15" customFormat="1">
      <c r="A189" s="15"/>
      <c r="B189" s="246"/>
      <c r="C189" s="247"/>
      <c r="D189" s="226" t="s">
        <v>189</v>
      </c>
      <c r="E189" s="248" t="s">
        <v>19</v>
      </c>
      <c r="F189" s="249" t="s">
        <v>193</v>
      </c>
      <c r="G189" s="247"/>
      <c r="H189" s="250">
        <v>19.649999999999999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189</v>
      </c>
      <c r="AU189" s="256" t="s">
        <v>82</v>
      </c>
      <c r="AV189" s="15" t="s">
        <v>186</v>
      </c>
      <c r="AW189" s="15" t="s">
        <v>33</v>
      </c>
      <c r="AX189" s="15" t="s">
        <v>72</v>
      </c>
      <c r="AY189" s="256" t="s">
        <v>178</v>
      </c>
    </row>
    <row r="190" s="14" customFormat="1">
      <c r="A190" s="14"/>
      <c r="B190" s="235"/>
      <c r="C190" s="236"/>
      <c r="D190" s="226" t="s">
        <v>189</v>
      </c>
      <c r="E190" s="237" t="s">
        <v>19</v>
      </c>
      <c r="F190" s="238" t="s">
        <v>803</v>
      </c>
      <c r="G190" s="236"/>
      <c r="H190" s="239">
        <v>23.579999999999998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189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178</v>
      </c>
    </row>
    <row r="191" s="15" customFormat="1">
      <c r="A191" s="15"/>
      <c r="B191" s="246"/>
      <c r="C191" s="247"/>
      <c r="D191" s="226" t="s">
        <v>189</v>
      </c>
      <c r="E191" s="248" t="s">
        <v>19</v>
      </c>
      <c r="F191" s="249" t="s">
        <v>193</v>
      </c>
      <c r="G191" s="247"/>
      <c r="H191" s="250">
        <v>23.579999999999998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189</v>
      </c>
      <c r="AU191" s="256" t="s">
        <v>82</v>
      </c>
      <c r="AV191" s="15" t="s">
        <v>186</v>
      </c>
      <c r="AW191" s="15" t="s">
        <v>33</v>
      </c>
      <c r="AX191" s="15" t="s">
        <v>80</v>
      </c>
      <c r="AY191" s="256" t="s">
        <v>178</v>
      </c>
    </row>
    <row r="192" s="12" customFormat="1" ht="22.8" customHeight="1">
      <c r="A192" s="12"/>
      <c r="B192" s="190"/>
      <c r="C192" s="191"/>
      <c r="D192" s="192" t="s">
        <v>71</v>
      </c>
      <c r="E192" s="204" t="s">
        <v>554</v>
      </c>
      <c r="F192" s="204" t="s">
        <v>555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SUM(P193:P202)</f>
        <v>0</v>
      </c>
      <c r="Q192" s="198"/>
      <c r="R192" s="199">
        <f>SUM(R193:R202)</f>
        <v>0.0081761300000000002</v>
      </c>
      <c r="S192" s="198"/>
      <c r="T192" s="200">
        <f>SUM(T193:T202)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82</v>
      </c>
      <c r="AT192" s="202" t="s">
        <v>71</v>
      </c>
      <c r="AU192" s="202" t="s">
        <v>80</v>
      </c>
      <c r="AY192" s="201" t="s">
        <v>178</v>
      </c>
      <c r="BK192" s="203">
        <f>SUM(BK193:BK202)</f>
        <v>0</v>
      </c>
    </row>
    <row r="193" s="2" customFormat="1" ht="16.5" customHeight="1">
      <c r="A193" s="40"/>
      <c r="B193" s="41"/>
      <c r="C193" s="206" t="s">
        <v>265</v>
      </c>
      <c r="D193" s="206" t="s">
        <v>181</v>
      </c>
      <c r="E193" s="207" t="s">
        <v>568</v>
      </c>
      <c r="F193" s="208" t="s">
        <v>569</v>
      </c>
      <c r="G193" s="209" t="s">
        <v>184</v>
      </c>
      <c r="H193" s="210">
        <v>16.858000000000001</v>
      </c>
      <c r="I193" s="211"/>
      <c r="J193" s="212">
        <f>ROUND(I193*H193,2)</f>
        <v>0</v>
      </c>
      <c r="K193" s="208" t="s">
        <v>185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0.00020000000000000001</v>
      </c>
      <c r="R193" s="215">
        <f>Q193*H193</f>
        <v>0.0033716000000000002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206</v>
      </c>
      <c r="AT193" s="217" t="s">
        <v>181</v>
      </c>
      <c r="AU193" s="217" t="s">
        <v>82</v>
      </c>
      <c r="AY193" s="19" t="s">
        <v>178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206</v>
      </c>
      <c r="BM193" s="217" t="s">
        <v>325</v>
      </c>
    </row>
    <row r="194" s="2" customFormat="1">
      <c r="A194" s="40"/>
      <c r="B194" s="41"/>
      <c r="C194" s="42"/>
      <c r="D194" s="219" t="s">
        <v>187</v>
      </c>
      <c r="E194" s="42"/>
      <c r="F194" s="220" t="s">
        <v>571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187</v>
      </c>
      <c r="AU194" s="19" t="s">
        <v>82</v>
      </c>
    </row>
    <row r="195" s="13" customFormat="1">
      <c r="A195" s="13"/>
      <c r="B195" s="224"/>
      <c r="C195" s="225"/>
      <c r="D195" s="226" t="s">
        <v>189</v>
      </c>
      <c r="E195" s="227" t="s">
        <v>19</v>
      </c>
      <c r="F195" s="228" t="s">
        <v>736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189</v>
      </c>
      <c r="AU195" s="234" t="s">
        <v>82</v>
      </c>
      <c r="AV195" s="13" t="s">
        <v>80</v>
      </c>
      <c r="AW195" s="13" t="s">
        <v>33</v>
      </c>
      <c r="AX195" s="13" t="s">
        <v>72</v>
      </c>
      <c r="AY195" s="234" t="s">
        <v>178</v>
      </c>
    </row>
    <row r="196" s="14" customFormat="1">
      <c r="A196" s="14"/>
      <c r="B196" s="235"/>
      <c r="C196" s="236"/>
      <c r="D196" s="226" t="s">
        <v>189</v>
      </c>
      <c r="E196" s="237" t="s">
        <v>19</v>
      </c>
      <c r="F196" s="238" t="s">
        <v>828</v>
      </c>
      <c r="G196" s="236"/>
      <c r="H196" s="239">
        <v>16.858000000000001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189</v>
      </c>
      <c r="AU196" s="245" t="s">
        <v>82</v>
      </c>
      <c r="AV196" s="14" t="s">
        <v>82</v>
      </c>
      <c r="AW196" s="14" t="s">
        <v>33</v>
      </c>
      <c r="AX196" s="14" t="s">
        <v>72</v>
      </c>
      <c r="AY196" s="245" t="s">
        <v>178</v>
      </c>
    </row>
    <row r="197" s="15" customFormat="1">
      <c r="A197" s="15"/>
      <c r="B197" s="246"/>
      <c r="C197" s="247"/>
      <c r="D197" s="226" t="s">
        <v>189</v>
      </c>
      <c r="E197" s="248" t="s">
        <v>19</v>
      </c>
      <c r="F197" s="249" t="s">
        <v>193</v>
      </c>
      <c r="G197" s="247"/>
      <c r="H197" s="250">
        <v>16.858000000000001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189</v>
      </c>
      <c r="AU197" s="256" t="s">
        <v>82</v>
      </c>
      <c r="AV197" s="15" t="s">
        <v>186</v>
      </c>
      <c r="AW197" s="15" t="s">
        <v>33</v>
      </c>
      <c r="AX197" s="15" t="s">
        <v>80</v>
      </c>
      <c r="AY197" s="256" t="s">
        <v>178</v>
      </c>
    </row>
    <row r="198" s="2" customFormat="1" ht="24.15" customHeight="1">
      <c r="A198" s="40"/>
      <c r="B198" s="41"/>
      <c r="C198" s="206" t="s">
        <v>337</v>
      </c>
      <c r="D198" s="206" t="s">
        <v>181</v>
      </c>
      <c r="E198" s="207" t="s">
        <v>578</v>
      </c>
      <c r="F198" s="208" t="s">
        <v>579</v>
      </c>
      <c r="G198" s="209" t="s">
        <v>184</v>
      </c>
      <c r="H198" s="210">
        <v>16.858000000000001</v>
      </c>
      <c r="I198" s="211"/>
      <c r="J198" s="212">
        <f>ROUND(I198*H198,2)</f>
        <v>0</v>
      </c>
      <c r="K198" s="208" t="s">
        <v>185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0.00028499999999999999</v>
      </c>
      <c r="R198" s="215">
        <f>Q198*H198</f>
        <v>0.0048045299999999996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206</v>
      </c>
      <c r="AT198" s="217" t="s">
        <v>181</v>
      </c>
      <c r="AU198" s="217" t="s">
        <v>82</v>
      </c>
      <c r="AY198" s="19" t="s">
        <v>178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206</v>
      </c>
      <c r="BM198" s="217" t="s">
        <v>334</v>
      </c>
    </row>
    <row r="199" s="2" customFormat="1">
      <c r="A199" s="40"/>
      <c r="B199" s="41"/>
      <c r="C199" s="42"/>
      <c r="D199" s="219" t="s">
        <v>187</v>
      </c>
      <c r="E199" s="42"/>
      <c r="F199" s="220" t="s">
        <v>581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187</v>
      </c>
      <c r="AU199" s="19" t="s">
        <v>82</v>
      </c>
    </row>
    <row r="200" s="13" customFormat="1">
      <c r="A200" s="13"/>
      <c r="B200" s="224"/>
      <c r="C200" s="225"/>
      <c r="D200" s="226" t="s">
        <v>189</v>
      </c>
      <c r="E200" s="227" t="s">
        <v>19</v>
      </c>
      <c r="F200" s="228" t="s">
        <v>736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189</v>
      </c>
      <c r="AU200" s="234" t="s">
        <v>82</v>
      </c>
      <c r="AV200" s="13" t="s">
        <v>80</v>
      </c>
      <c r="AW200" s="13" t="s">
        <v>33</v>
      </c>
      <c r="AX200" s="13" t="s">
        <v>72</v>
      </c>
      <c r="AY200" s="234" t="s">
        <v>178</v>
      </c>
    </row>
    <row r="201" s="14" customFormat="1">
      <c r="A201" s="14"/>
      <c r="B201" s="235"/>
      <c r="C201" s="236"/>
      <c r="D201" s="226" t="s">
        <v>189</v>
      </c>
      <c r="E201" s="237" t="s">
        <v>19</v>
      </c>
      <c r="F201" s="238" t="s">
        <v>828</v>
      </c>
      <c r="G201" s="236"/>
      <c r="H201" s="239">
        <v>16.858000000000001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189</v>
      </c>
      <c r="AU201" s="245" t="s">
        <v>82</v>
      </c>
      <c r="AV201" s="14" t="s">
        <v>82</v>
      </c>
      <c r="AW201" s="14" t="s">
        <v>33</v>
      </c>
      <c r="AX201" s="14" t="s">
        <v>72</v>
      </c>
      <c r="AY201" s="245" t="s">
        <v>178</v>
      </c>
    </row>
    <row r="202" s="15" customFormat="1">
      <c r="A202" s="15"/>
      <c r="B202" s="246"/>
      <c r="C202" s="247"/>
      <c r="D202" s="226" t="s">
        <v>189</v>
      </c>
      <c r="E202" s="248" t="s">
        <v>19</v>
      </c>
      <c r="F202" s="249" t="s">
        <v>193</v>
      </c>
      <c r="G202" s="247"/>
      <c r="H202" s="250">
        <v>16.858000000000001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189</v>
      </c>
      <c r="AU202" s="256" t="s">
        <v>82</v>
      </c>
      <c r="AV202" s="15" t="s">
        <v>186</v>
      </c>
      <c r="AW202" s="15" t="s">
        <v>33</v>
      </c>
      <c r="AX202" s="15" t="s">
        <v>80</v>
      </c>
      <c r="AY202" s="256" t="s">
        <v>178</v>
      </c>
    </row>
    <row r="203" s="12" customFormat="1" ht="25.92" customHeight="1">
      <c r="A203" s="12"/>
      <c r="B203" s="190"/>
      <c r="C203" s="191"/>
      <c r="D203" s="192" t="s">
        <v>71</v>
      </c>
      <c r="E203" s="193" t="s">
        <v>582</v>
      </c>
      <c r="F203" s="193" t="s">
        <v>583</v>
      </c>
      <c r="G203" s="191"/>
      <c r="H203" s="191"/>
      <c r="I203" s="194"/>
      <c r="J203" s="195">
        <f>BK203</f>
        <v>0</v>
      </c>
      <c r="K203" s="191"/>
      <c r="L203" s="196"/>
      <c r="M203" s="197"/>
      <c r="N203" s="198"/>
      <c r="O203" s="198"/>
      <c r="P203" s="199">
        <f>SUM(P204:P209)</f>
        <v>0</v>
      </c>
      <c r="Q203" s="198"/>
      <c r="R203" s="199">
        <f>SUM(R204:R209)</f>
        <v>0</v>
      </c>
      <c r="S203" s="198"/>
      <c r="T203" s="200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186</v>
      </c>
      <c r="AT203" s="202" t="s">
        <v>71</v>
      </c>
      <c r="AU203" s="202" t="s">
        <v>72</v>
      </c>
      <c r="AY203" s="201" t="s">
        <v>178</v>
      </c>
      <c r="BK203" s="203">
        <f>SUM(BK204:BK209)</f>
        <v>0</v>
      </c>
    </row>
    <row r="204" s="2" customFormat="1" ht="16.5" customHeight="1">
      <c r="A204" s="40"/>
      <c r="B204" s="41"/>
      <c r="C204" s="206" t="s">
        <v>272</v>
      </c>
      <c r="D204" s="206" t="s">
        <v>181</v>
      </c>
      <c r="E204" s="207" t="s">
        <v>584</v>
      </c>
      <c r="F204" s="208" t="s">
        <v>585</v>
      </c>
      <c r="G204" s="209" t="s">
        <v>586</v>
      </c>
      <c r="H204" s="210">
        <v>8</v>
      </c>
      <c r="I204" s="211"/>
      <c r="J204" s="212">
        <f>ROUND(I204*H204,2)</f>
        <v>0</v>
      </c>
      <c r="K204" s="208" t="s">
        <v>185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587</v>
      </c>
      <c r="AT204" s="217" t="s">
        <v>181</v>
      </c>
      <c r="AU204" s="217" t="s">
        <v>80</v>
      </c>
      <c r="AY204" s="19" t="s">
        <v>178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587</v>
      </c>
      <c r="BM204" s="217" t="s">
        <v>829</v>
      </c>
    </row>
    <row r="205" s="2" customFormat="1">
      <c r="A205" s="40"/>
      <c r="B205" s="41"/>
      <c r="C205" s="42"/>
      <c r="D205" s="219" t="s">
        <v>187</v>
      </c>
      <c r="E205" s="42"/>
      <c r="F205" s="220" t="s">
        <v>589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187</v>
      </c>
      <c r="AU205" s="19" t="s">
        <v>80</v>
      </c>
    </row>
    <row r="206" s="13" customFormat="1">
      <c r="A206" s="13"/>
      <c r="B206" s="224"/>
      <c r="C206" s="225"/>
      <c r="D206" s="226" t="s">
        <v>189</v>
      </c>
      <c r="E206" s="227" t="s">
        <v>19</v>
      </c>
      <c r="F206" s="228" t="s">
        <v>590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189</v>
      </c>
      <c r="AU206" s="234" t="s">
        <v>80</v>
      </c>
      <c r="AV206" s="13" t="s">
        <v>80</v>
      </c>
      <c r="AW206" s="13" t="s">
        <v>33</v>
      </c>
      <c r="AX206" s="13" t="s">
        <v>72</v>
      </c>
      <c r="AY206" s="234" t="s">
        <v>178</v>
      </c>
    </row>
    <row r="207" s="13" customFormat="1">
      <c r="A207" s="13"/>
      <c r="B207" s="224"/>
      <c r="C207" s="225"/>
      <c r="D207" s="226" t="s">
        <v>189</v>
      </c>
      <c r="E207" s="227" t="s">
        <v>19</v>
      </c>
      <c r="F207" s="228" t="s">
        <v>830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189</v>
      </c>
      <c r="AU207" s="234" t="s">
        <v>80</v>
      </c>
      <c r="AV207" s="13" t="s">
        <v>80</v>
      </c>
      <c r="AW207" s="13" t="s">
        <v>33</v>
      </c>
      <c r="AX207" s="13" t="s">
        <v>72</v>
      </c>
      <c r="AY207" s="234" t="s">
        <v>178</v>
      </c>
    </row>
    <row r="208" s="14" customFormat="1">
      <c r="A208" s="14"/>
      <c r="B208" s="235"/>
      <c r="C208" s="236"/>
      <c r="D208" s="226" t="s">
        <v>189</v>
      </c>
      <c r="E208" s="237" t="s">
        <v>19</v>
      </c>
      <c r="F208" s="238" t="s">
        <v>831</v>
      </c>
      <c r="G208" s="236"/>
      <c r="H208" s="239">
        <v>8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189</v>
      </c>
      <c r="AU208" s="245" t="s">
        <v>80</v>
      </c>
      <c r="AV208" s="14" t="s">
        <v>82</v>
      </c>
      <c r="AW208" s="14" t="s">
        <v>33</v>
      </c>
      <c r="AX208" s="14" t="s">
        <v>72</v>
      </c>
      <c r="AY208" s="245" t="s">
        <v>178</v>
      </c>
    </row>
    <row r="209" s="15" customFormat="1">
      <c r="A209" s="15"/>
      <c r="B209" s="246"/>
      <c r="C209" s="247"/>
      <c r="D209" s="226" t="s">
        <v>189</v>
      </c>
      <c r="E209" s="248" t="s">
        <v>19</v>
      </c>
      <c r="F209" s="249" t="s">
        <v>193</v>
      </c>
      <c r="G209" s="247"/>
      <c r="H209" s="250">
        <v>8</v>
      </c>
      <c r="I209" s="251"/>
      <c r="J209" s="247"/>
      <c r="K209" s="247"/>
      <c r="L209" s="252"/>
      <c r="M209" s="267"/>
      <c r="N209" s="268"/>
      <c r="O209" s="268"/>
      <c r="P209" s="268"/>
      <c r="Q209" s="268"/>
      <c r="R209" s="268"/>
      <c r="S209" s="268"/>
      <c r="T209" s="26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189</v>
      </c>
      <c r="AU209" s="256" t="s">
        <v>80</v>
      </c>
      <c r="AV209" s="15" t="s">
        <v>186</v>
      </c>
      <c r="AW209" s="15" t="s">
        <v>33</v>
      </c>
      <c r="AX209" s="15" t="s">
        <v>80</v>
      </c>
      <c r="AY209" s="256" t="s">
        <v>178</v>
      </c>
    </row>
    <row r="210" s="2" customFormat="1" ht="6.96" customHeight="1">
      <c r="A210" s="40"/>
      <c r="B210" s="61"/>
      <c r="C210" s="62"/>
      <c r="D210" s="62"/>
      <c r="E210" s="62"/>
      <c r="F210" s="62"/>
      <c r="G210" s="62"/>
      <c r="H210" s="62"/>
      <c r="I210" s="62"/>
      <c r="J210" s="62"/>
      <c r="K210" s="62"/>
      <c r="L210" s="46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3kkxRlaOQgQPXMBl5cvscf3q7lMkWDpdtiqDq0JPVQsiYIyNTLnWf1MOpDWXe268Auf2dWRyYru0DXM7jenndA==" hashValue="4tTkW5LneRbqUN9ATWVkiRLvpO+OB/GeN2THymbRIb+jS7E3DkpuMjF3vqgKPbe09tCX75jAJBDnxs5Ckg/sBg==" algorithmName="SHA-512" password="CC35"/>
  <autoFilter ref="C91:K20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32481215"/>
    <hyperlink ref="F105" r:id="rId2" display="https://podminky.urs.cz/item/CS_URS_2024_02/949101111"/>
    <hyperlink ref="F110" r:id="rId3" display="https://podminky.urs.cz/item/CS_URS_2024_02/952901111"/>
    <hyperlink ref="F115" r:id="rId4" display="https://podminky.urs.cz/item/CS_URS_2024_02/985131311"/>
    <hyperlink ref="F120" r:id="rId5" display="https://podminky.urs.cz/item/CS_URS_2024_02/997013213"/>
    <hyperlink ref="F122" r:id="rId6" display="https://podminky.urs.cz/item/CS_URS_2024_02/997013501"/>
    <hyperlink ref="F124" r:id="rId7" display="https://podminky.urs.cz/item/CS_URS_2024_02/997013509"/>
    <hyperlink ref="F128" r:id="rId8" display="https://podminky.urs.cz/item/CS_URS_2024_02/997013631"/>
    <hyperlink ref="F131" r:id="rId9" display="https://podminky.urs.cz/item/CS_URS_2024_02/998018002"/>
    <hyperlink ref="F139" r:id="rId10" display="https://podminky.urs.cz/item/CS_URS_2024_02/998727122"/>
    <hyperlink ref="F142" r:id="rId11" display="https://podminky.urs.cz/item/CS_URS_2024_02/763111321"/>
    <hyperlink ref="F147" r:id="rId12" display="https://podminky.urs.cz/item/CS_URS_2024_02/763111717"/>
    <hyperlink ref="F152" r:id="rId13" display="https://podminky.urs.cz/item/CS_URS_2024_02/763111751"/>
    <hyperlink ref="F157" r:id="rId14" display="https://podminky.urs.cz/item/CS_URS_2024_02/763111771"/>
    <hyperlink ref="F162" r:id="rId15" display="https://podminky.urs.cz/item/CS_URS_2024_02/763111812"/>
    <hyperlink ref="F167" r:id="rId16" display="https://podminky.urs.cz/item/CS_URS_2024_02/763135611"/>
    <hyperlink ref="F172" r:id="rId17" display="https://podminky.urs.cz/item/CS_URS_2024_02/763135881"/>
    <hyperlink ref="F177" r:id="rId18" display="https://podminky.urs.cz/item/CS_URS_2024_02/998763332"/>
    <hyperlink ref="F180" r:id="rId19" display="https://podminky.urs.cz/item/CS_URS_2024_02/783000103"/>
    <hyperlink ref="F194" r:id="rId20" display="https://podminky.urs.cz/item/CS_URS_2024_02/784181121"/>
    <hyperlink ref="F199" r:id="rId21" display="https://podminky.urs.cz/item/CS_URS_2024_02/784211101"/>
    <hyperlink ref="F205" r:id="rId22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ROUND((SUM(BE92:BE199)),  2)</f>
        <v>0</v>
      </c>
      <c r="G33" s="40"/>
      <c r="H33" s="40"/>
      <c r="I33" s="150">
        <v>0.20999999999999999</v>
      </c>
      <c r="J33" s="149">
        <f>ROUND(((SUM(BE92:BE199))*I33),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ROUND((SUM(BF92:BF199)),  2)</f>
        <v>0</v>
      </c>
      <c r="G34" s="40"/>
      <c r="H34" s="40"/>
      <c r="I34" s="150">
        <v>0.12</v>
      </c>
      <c r="J34" s="149">
        <f>ROUND(((SUM(BF92:BF199))*I34),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ROUND((SUM(BG92:BG199)),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ROUND((SUM(BH92:BH199)),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ROUND((SUM(BI92:BI199)),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2024-079-06 - SO06 - m.č. 4.08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142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143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148</v>
      </c>
      <c r="E64" s="176"/>
      <c r="F64" s="176"/>
      <c r="G64" s="176"/>
      <c r="H64" s="176"/>
      <c r="I64" s="176"/>
      <c r="J64" s="177">
        <f>J111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149</v>
      </c>
      <c r="E65" s="176"/>
      <c r="F65" s="176"/>
      <c r="G65" s="176"/>
      <c r="H65" s="176"/>
      <c r="I65" s="176"/>
      <c r="J65" s="177">
        <f>J116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150</v>
      </c>
      <c r="E66" s="176"/>
      <c r="F66" s="176"/>
      <c r="G66" s="176"/>
      <c r="H66" s="176"/>
      <c r="I66" s="176"/>
      <c r="J66" s="177">
        <f>J127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151</v>
      </c>
      <c r="E67" s="170"/>
      <c r="F67" s="170"/>
      <c r="G67" s="170"/>
      <c r="H67" s="170"/>
      <c r="I67" s="170"/>
      <c r="J67" s="171">
        <f>J130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153</v>
      </c>
      <c r="E68" s="176"/>
      <c r="F68" s="176"/>
      <c r="G68" s="176"/>
      <c r="H68" s="176"/>
      <c r="I68" s="176"/>
      <c r="J68" s="177">
        <f>J131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154</v>
      </c>
      <c r="E69" s="176"/>
      <c r="F69" s="176"/>
      <c r="G69" s="176"/>
      <c r="H69" s="176"/>
      <c r="I69" s="176"/>
      <c r="J69" s="177">
        <f>J138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160</v>
      </c>
      <c r="E70" s="176"/>
      <c r="F70" s="176"/>
      <c r="G70" s="176"/>
      <c r="H70" s="176"/>
      <c r="I70" s="176"/>
      <c r="J70" s="177">
        <f>J166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161</v>
      </c>
      <c r="E71" s="176"/>
      <c r="F71" s="176"/>
      <c r="G71" s="176"/>
      <c r="H71" s="176"/>
      <c r="I71" s="176"/>
      <c r="J71" s="177">
        <f>J180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162</v>
      </c>
      <c r="E72" s="170"/>
      <c r="F72" s="170"/>
      <c r="G72" s="170"/>
      <c r="H72" s="170"/>
      <c r="I72" s="170"/>
      <c r="J72" s="171">
        <f>J193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 xml:space="preserve"> ČZU - FLD  - Dřevařský pavilon, stavební úpravy m.č. 2.09, 2.10, 2.11, 2.12, 2.21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135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2024-079-06 - SO06 - m.č. 4.08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KAMÝCKÁ 1176, PRAHA - SUCHDOL </v>
      </c>
      <c r="G86" s="42"/>
      <c r="H86" s="42"/>
      <c r="I86" s="34" t="s">
        <v>23</v>
      </c>
      <c r="J86" s="74" t="str">
        <f>IF(J12="","",J12)</f>
        <v>4. 10. 2024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ČZU V PRAZE, FAKULTA LESNICKÁ A DŘEVAŘSKÁ, Praha 6</v>
      </c>
      <c r="G88" s="42"/>
      <c r="H88" s="42"/>
      <c r="I88" s="34" t="s">
        <v>31</v>
      </c>
      <c r="J88" s="38" t="str">
        <f>E21</f>
        <v>Ing. Vladimír Čapka Gerstnerova 5/658 Praha 7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164</v>
      </c>
      <c r="D91" s="182" t="s">
        <v>57</v>
      </c>
      <c r="E91" s="182" t="s">
        <v>53</v>
      </c>
      <c r="F91" s="182" t="s">
        <v>54</v>
      </c>
      <c r="G91" s="182" t="s">
        <v>165</v>
      </c>
      <c r="H91" s="182" t="s">
        <v>166</v>
      </c>
      <c r="I91" s="182" t="s">
        <v>167</v>
      </c>
      <c r="J91" s="182" t="s">
        <v>140</v>
      </c>
      <c r="K91" s="183" t="s">
        <v>168</v>
      </c>
      <c r="L91" s="184"/>
      <c r="M91" s="94" t="s">
        <v>19</v>
      </c>
      <c r="N91" s="95" t="s">
        <v>42</v>
      </c>
      <c r="O91" s="95" t="s">
        <v>169</v>
      </c>
      <c r="P91" s="95" t="s">
        <v>170</v>
      </c>
      <c r="Q91" s="95" t="s">
        <v>171</v>
      </c>
      <c r="R91" s="95" t="s">
        <v>172</v>
      </c>
      <c r="S91" s="95" t="s">
        <v>173</v>
      </c>
      <c r="T91" s="96" t="s">
        <v>174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175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P93+P130+P193</f>
        <v>0</v>
      </c>
      <c r="Q92" s="98"/>
      <c r="R92" s="187">
        <f>R93+R130+R193</f>
        <v>0.12955786799999999</v>
      </c>
      <c r="S92" s="98"/>
      <c r="T92" s="188">
        <f>T93+T130+T193</f>
        <v>0.17718634999999999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141</v>
      </c>
      <c r="BK92" s="189">
        <f>BK93+BK130+BK193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176</v>
      </c>
      <c r="F93" s="193" t="s">
        <v>177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P94+P101+P106+P111+P116+P127</f>
        <v>0</v>
      </c>
      <c r="Q93" s="198"/>
      <c r="R93" s="199">
        <f>R94+R101+R106+R111+R116+R127</f>
        <v>0.0061528499999999996</v>
      </c>
      <c r="S93" s="198"/>
      <c r="T93" s="200">
        <f>T94+T101+T106+T111+T116+T127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178</v>
      </c>
      <c r="BK93" s="203">
        <f>BK94+BK101+BK106+BK111+BK116+BK127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179</v>
      </c>
      <c r="F94" s="204" t="s">
        <v>180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SUM(P95:P100)</f>
        <v>0</v>
      </c>
      <c r="Q94" s="198"/>
      <c r="R94" s="199">
        <f>SUM(R95:R100)</f>
        <v>0.0041018999999999995</v>
      </c>
      <c r="S94" s="198"/>
      <c r="T94" s="20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178</v>
      </c>
      <c r="BK94" s="203">
        <f>SUM(BK95:BK100)</f>
        <v>0</v>
      </c>
    </row>
    <row r="95" s="2" customFormat="1" ht="16.5" customHeight="1">
      <c r="A95" s="40"/>
      <c r="B95" s="41"/>
      <c r="C95" s="206" t="s">
        <v>80</v>
      </c>
      <c r="D95" s="206" t="s">
        <v>181</v>
      </c>
      <c r="E95" s="207" t="s">
        <v>182</v>
      </c>
      <c r="F95" s="208" t="s">
        <v>183</v>
      </c>
      <c r="G95" s="209" t="s">
        <v>184</v>
      </c>
      <c r="H95" s="210">
        <v>12.43</v>
      </c>
      <c r="I95" s="211"/>
      <c r="J95" s="212">
        <f>ROUND(I95*H95,2)</f>
        <v>0</v>
      </c>
      <c r="K95" s="208" t="s">
        <v>185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0.00033</v>
      </c>
      <c r="R95" s="215">
        <f>Q95*H95</f>
        <v>0.0041018999999999995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186</v>
      </c>
      <c r="AT95" s="217" t="s">
        <v>181</v>
      </c>
      <c r="AU95" s="217" t="s">
        <v>82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186</v>
      </c>
      <c r="BM95" s="217" t="s">
        <v>82</v>
      </c>
    </row>
    <row r="96" s="2" customFormat="1">
      <c r="A96" s="40"/>
      <c r="B96" s="41"/>
      <c r="C96" s="42"/>
      <c r="D96" s="219" t="s">
        <v>187</v>
      </c>
      <c r="E96" s="42"/>
      <c r="F96" s="220" t="s">
        <v>188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187</v>
      </c>
      <c r="AU96" s="19" t="s">
        <v>82</v>
      </c>
    </row>
    <row r="97" s="13" customFormat="1">
      <c r="A97" s="13"/>
      <c r="B97" s="224"/>
      <c r="C97" s="225"/>
      <c r="D97" s="226" t="s">
        <v>189</v>
      </c>
      <c r="E97" s="227" t="s">
        <v>19</v>
      </c>
      <c r="F97" s="228" t="s">
        <v>190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189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178</v>
      </c>
    </row>
    <row r="98" s="13" customFormat="1">
      <c r="A98" s="13"/>
      <c r="B98" s="224"/>
      <c r="C98" s="225"/>
      <c r="D98" s="226" t="s">
        <v>189</v>
      </c>
      <c r="E98" s="227" t="s">
        <v>19</v>
      </c>
      <c r="F98" s="228" t="s">
        <v>191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189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178</v>
      </c>
    </row>
    <row r="99" s="14" customFormat="1">
      <c r="A99" s="14"/>
      <c r="B99" s="235"/>
      <c r="C99" s="236"/>
      <c r="D99" s="226" t="s">
        <v>189</v>
      </c>
      <c r="E99" s="237" t="s">
        <v>19</v>
      </c>
      <c r="F99" s="238" t="s">
        <v>833</v>
      </c>
      <c r="G99" s="236"/>
      <c r="H99" s="239">
        <v>12.43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189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178</v>
      </c>
    </row>
    <row r="100" s="15" customFormat="1">
      <c r="A100" s="15"/>
      <c r="B100" s="246"/>
      <c r="C100" s="247"/>
      <c r="D100" s="226" t="s">
        <v>189</v>
      </c>
      <c r="E100" s="248" t="s">
        <v>19</v>
      </c>
      <c r="F100" s="249" t="s">
        <v>193</v>
      </c>
      <c r="G100" s="247"/>
      <c r="H100" s="250">
        <v>12.43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189</v>
      </c>
      <c r="AU100" s="256" t="s">
        <v>82</v>
      </c>
      <c r="AV100" s="15" t="s">
        <v>186</v>
      </c>
      <c r="AW100" s="15" t="s">
        <v>33</v>
      </c>
      <c r="AX100" s="15" t="s">
        <v>80</v>
      </c>
      <c r="AY100" s="256" t="s">
        <v>178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195</v>
      </c>
      <c r="F101" s="204" t="s">
        <v>196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SUM(P102:P105)</f>
        <v>0</v>
      </c>
      <c r="Q101" s="198"/>
      <c r="R101" s="199">
        <f>SUM(R102:R105)</f>
        <v>0.0016158999999999998</v>
      </c>
      <c r="S101" s="198"/>
      <c r="T101" s="200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178</v>
      </c>
      <c r="BK101" s="203">
        <f>SUM(BK102:BK105)</f>
        <v>0</v>
      </c>
    </row>
    <row r="102" s="2" customFormat="1" ht="24.15" customHeight="1">
      <c r="A102" s="40"/>
      <c r="B102" s="41"/>
      <c r="C102" s="206" t="s">
        <v>82</v>
      </c>
      <c r="D102" s="206" t="s">
        <v>181</v>
      </c>
      <c r="E102" s="207" t="s">
        <v>197</v>
      </c>
      <c r="F102" s="208" t="s">
        <v>198</v>
      </c>
      <c r="G102" s="209" t="s">
        <v>184</v>
      </c>
      <c r="H102" s="210">
        <v>12.43</v>
      </c>
      <c r="I102" s="211"/>
      <c r="J102" s="212">
        <f>ROUND(I102*H102,2)</f>
        <v>0</v>
      </c>
      <c r="K102" s="208" t="s">
        <v>185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0.00012999999999999999</v>
      </c>
      <c r="R102" s="215">
        <f>Q102*H102</f>
        <v>0.0016158999999999998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186</v>
      </c>
      <c r="AT102" s="217" t="s">
        <v>181</v>
      </c>
      <c r="AU102" s="217" t="s">
        <v>82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186</v>
      </c>
      <c r="BM102" s="217" t="s">
        <v>834</v>
      </c>
    </row>
    <row r="103" s="2" customFormat="1">
      <c r="A103" s="40"/>
      <c r="B103" s="41"/>
      <c r="C103" s="42"/>
      <c r="D103" s="219" t="s">
        <v>187</v>
      </c>
      <c r="E103" s="42"/>
      <c r="F103" s="220" t="s">
        <v>199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187</v>
      </c>
      <c r="AU103" s="19" t="s">
        <v>82</v>
      </c>
    </row>
    <row r="104" s="14" customFormat="1">
      <c r="A104" s="14"/>
      <c r="B104" s="235"/>
      <c r="C104" s="236"/>
      <c r="D104" s="226" t="s">
        <v>189</v>
      </c>
      <c r="E104" s="237" t="s">
        <v>19</v>
      </c>
      <c r="F104" s="238" t="s">
        <v>833</v>
      </c>
      <c r="G104" s="236"/>
      <c r="H104" s="239">
        <v>12.43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189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178</v>
      </c>
    </row>
    <row r="105" s="15" customFormat="1">
      <c r="A105" s="15"/>
      <c r="B105" s="246"/>
      <c r="C105" s="247"/>
      <c r="D105" s="226" t="s">
        <v>189</v>
      </c>
      <c r="E105" s="248" t="s">
        <v>19</v>
      </c>
      <c r="F105" s="249" t="s">
        <v>193</v>
      </c>
      <c r="G105" s="247"/>
      <c r="H105" s="250">
        <v>12.43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189</v>
      </c>
      <c r="AU105" s="256" t="s">
        <v>82</v>
      </c>
      <c r="AV105" s="15" t="s">
        <v>186</v>
      </c>
      <c r="AW105" s="15" t="s">
        <v>33</v>
      </c>
      <c r="AX105" s="15" t="s">
        <v>80</v>
      </c>
      <c r="AY105" s="256" t="s">
        <v>178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201</v>
      </c>
      <c r="F106" s="204" t="s">
        <v>202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SUM(P107:P110)</f>
        <v>0</v>
      </c>
      <c r="Q106" s="198"/>
      <c r="R106" s="199">
        <f>SUM(R107:R110)</f>
        <v>0.00043504999999999998</v>
      </c>
      <c r="S106" s="198"/>
      <c r="T106" s="200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80</v>
      </c>
      <c r="AT106" s="202" t="s">
        <v>71</v>
      </c>
      <c r="AU106" s="202" t="s">
        <v>80</v>
      </c>
      <c r="AY106" s="201" t="s">
        <v>178</v>
      </c>
      <c r="BK106" s="203">
        <f>SUM(BK107:BK110)</f>
        <v>0</v>
      </c>
    </row>
    <row r="107" s="2" customFormat="1" ht="24.15" customHeight="1">
      <c r="A107" s="40"/>
      <c r="B107" s="41"/>
      <c r="C107" s="206" t="s">
        <v>203</v>
      </c>
      <c r="D107" s="206" t="s">
        <v>181</v>
      </c>
      <c r="E107" s="207" t="s">
        <v>204</v>
      </c>
      <c r="F107" s="208" t="s">
        <v>205</v>
      </c>
      <c r="G107" s="209" t="s">
        <v>184</v>
      </c>
      <c r="H107" s="210">
        <v>12.43</v>
      </c>
      <c r="I107" s="211"/>
      <c r="J107" s="212">
        <f>ROUND(I107*H107,2)</f>
        <v>0</v>
      </c>
      <c r="K107" s="208" t="s">
        <v>185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3.4999999999999997E-05</v>
      </c>
      <c r="R107" s="215">
        <f>Q107*H107</f>
        <v>0.00043504999999999998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206</v>
      </c>
      <c r="AT107" s="217" t="s">
        <v>181</v>
      </c>
      <c r="AU107" s="217" t="s">
        <v>82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206</v>
      </c>
      <c r="BM107" s="217" t="s">
        <v>835</v>
      </c>
    </row>
    <row r="108" s="2" customFormat="1">
      <c r="A108" s="40"/>
      <c r="B108" s="41"/>
      <c r="C108" s="42"/>
      <c r="D108" s="219" t="s">
        <v>187</v>
      </c>
      <c r="E108" s="42"/>
      <c r="F108" s="220" t="s">
        <v>208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187</v>
      </c>
      <c r="AU108" s="19" t="s">
        <v>82</v>
      </c>
    </row>
    <row r="109" s="14" customFormat="1">
      <c r="A109" s="14"/>
      <c r="B109" s="235"/>
      <c r="C109" s="236"/>
      <c r="D109" s="226" t="s">
        <v>189</v>
      </c>
      <c r="E109" s="237" t="s">
        <v>19</v>
      </c>
      <c r="F109" s="238" t="s">
        <v>833</v>
      </c>
      <c r="G109" s="236"/>
      <c r="H109" s="239">
        <v>12.43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189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178</v>
      </c>
    </row>
    <row r="110" s="15" customFormat="1">
      <c r="A110" s="15"/>
      <c r="B110" s="246"/>
      <c r="C110" s="247"/>
      <c r="D110" s="226" t="s">
        <v>189</v>
      </c>
      <c r="E110" s="248" t="s">
        <v>19</v>
      </c>
      <c r="F110" s="249" t="s">
        <v>193</v>
      </c>
      <c r="G110" s="247"/>
      <c r="H110" s="250">
        <v>12.43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189</v>
      </c>
      <c r="AU110" s="256" t="s">
        <v>82</v>
      </c>
      <c r="AV110" s="15" t="s">
        <v>186</v>
      </c>
      <c r="AW110" s="15" t="s">
        <v>33</v>
      </c>
      <c r="AX110" s="15" t="s">
        <v>80</v>
      </c>
      <c r="AY110" s="256" t="s">
        <v>178</v>
      </c>
    </row>
    <row r="111" s="12" customFormat="1" ht="22.8" customHeight="1">
      <c r="A111" s="12"/>
      <c r="B111" s="190"/>
      <c r="C111" s="191"/>
      <c r="D111" s="192" t="s">
        <v>71</v>
      </c>
      <c r="E111" s="204" t="s">
        <v>233</v>
      </c>
      <c r="F111" s="204" t="s">
        <v>234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SUM(P112:P115)</f>
        <v>0</v>
      </c>
      <c r="Q111" s="198"/>
      <c r="R111" s="199">
        <f>SUM(R112:R115)</f>
        <v>0</v>
      </c>
      <c r="S111" s="198"/>
      <c r="T111" s="200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80</v>
      </c>
      <c r="AT111" s="202" t="s">
        <v>71</v>
      </c>
      <c r="AU111" s="202" t="s">
        <v>80</v>
      </c>
      <c r="AY111" s="201" t="s">
        <v>178</v>
      </c>
      <c r="BK111" s="203">
        <f>SUM(BK112:BK115)</f>
        <v>0</v>
      </c>
    </row>
    <row r="112" s="2" customFormat="1" ht="16.5" customHeight="1">
      <c r="A112" s="40"/>
      <c r="B112" s="41"/>
      <c r="C112" s="206" t="s">
        <v>186</v>
      </c>
      <c r="D112" s="206" t="s">
        <v>181</v>
      </c>
      <c r="E112" s="207" t="s">
        <v>236</v>
      </c>
      <c r="F112" s="208" t="s">
        <v>237</v>
      </c>
      <c r="G112" s="209" t="s">
        <v>184</v>
      </c>
      <c r="H112" s="210">
        <v>8.9350000000000005</v>
      </c>
      <c r="I112" s="211"/>
      <c r="J112" s="212">
        <f>ROUND(I112*H112,2)</f>
        <v>0</v>
      </c>
      <c r="K112" s="208" t="s">
        <v>185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186</v>
      </c>
      <c r="AT112" s="217" t="s">
        <v>181</v>
      </c>
      <c r="AU112" s="217" t="s">
        <v>82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186</v>
      </c>
      <c r="BM112" s="217" t="s">
        <v>836</v>
      </c>
    </row>
    <row r="113" s="2" customFormat="1">
      <c r="A113" s="40"/>
      <c r="B113" s="41"/>
      <c r="C113" s="42"/>
      <c r="D113" s="219" t="s">
        <v>187</v>
      </c>
      <c r="E113" s="42"/>
      <c r="F113" s="220" t="s">
        <v>238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187</v>
      </c>
      <c r="AU113" s="19" t="s">
        <v>82</v>
      </c>
    </row>
    <row r="114" s="14" customFormat="1">
      <c r="A114" s="14"/>
      <c r="B114" s="235"/>
      <c r="C114" s="236"/>
      <c r="D114" s="226" t="s">
        <v>189</v>
      </c>
      <c r="E114" s="237" t="s">
        <v>19</v>
      </c>
      <c r="F114" s="238" t="s">
        <v>837</v>
      </c>
      <c r="G114" s="236"/>
      <c r="H114" s="239">
        <v>8.9350000000000005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189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178</v>
      </c>
    </row>
    <row r="115" s="15" customFormat="1">
      <c r="A115" s="15"/>
      <c r="B115" s="246"/>
      <c r="C115" s="247"/>
      <c r="D115" s="226" t="s">
        <v>189</v>
      </c>
      <c r="E115" s="248" t="s">
        <v>19</v>
      </c>
      <c r="F115" s="249" t="s">
        <v>193</v>
      </c>
      <c r="G115" s="247"/>
      <c r="H115" s="250">
        <v>8.9350000000000005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189</v>
      </c>
      <c r="AU115" s="256" t="s">
        <v>82</v>
      </c>
      <c r="AV115" s="15" t="s">
        <v>186</v>
      </c>
      <c r="AW115" s="15" t="s">
        <v>33</v>
      </c>
      <c r="AX115" s="15" t="s">
        <v>80</v>
      </c>
      <c r="AY115" s="256" t="s">
        <v>178</v>
      </c>
    </row>
    <row r="116" s="12" customFormat="1" ht="22.8" customHeight="1">
      <c r="A116" s="12"/>
      <c r="B116" s="190"/>
      <c r="C116" s="191"/>
      <c r="D116" s="192" t="s">
        <v>71</v>
      </c>
      <c r="E116" s="204" t="s">
        <v>246</v>
      </c>
      <c r="F116" s="204" t="s">
        <v>247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SUM(P117:P126)</f>
        <v>0</v>
      </c>
      <c r="Q116" s="198"/>
      <c r="R116" s="199">
        <f>SUM(R117:R126)</f>
        <v>0</v>
      </c>
      <c r="S116" s="198"/>
      <c r="T116" s="200">
        <f>SUM(T117:T126)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80</v>
      </c>
      <c r="AT116" s="202" t="s">
        <v>71</v>
      </c>
      <c r="AU116" s="202" t="s">
        <v>80</v>
      </c>
      <c r="AY116" s="201" t="s">
        <v>178</v>
      </c>
      <c r="BK116" s="203">
        <f>SUM(BK117:BK126)</f>
        <v>0</v>
      </c>
    </row>
    <row r="117" s="2" customFormat="1" ht="24.15" customHeight="1">
      <c r="A117" s="40"/>
      <c r="B117" s="41"/>
      <c r="C117" s="206" t="s">
        <v>220</v>
      </c>
      <c r="D117" s="206" t="s">
        <v>181</v>
      </c>
      <c r="E117" s="207" t="s">
        <v>249</v>
      </c>
      <c r="F117" s="208" t="s">
        <v>250</v>
      </c>
      <c r="G117" s="209" t="s">
        <v>251</v>
      </c>
      <c r="H117" s="210">
        <v>0.17699999999999999</v>
      </c>
      <c r="I117" s="211"/>
      <c r="J117" s="212">
        <f>ROUND(I117*H117,2)</f>
        <v>0</v>
      </c>
      <c r="K117" s="208" t="s">
        <v>185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186</v>
      </c>
      <c r="AT117" s="217" t="s">
        <v>181</v>
      </c>
      <c r="AU117" s="217" t="s">
        <v>82</v>
      </c>
      <c r="AY117" s="19" t="s">
        <v>178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186</v>
      </c>
      <c r="BM117" s="217" t="s">
        <v>179</v>
      </c>
    </row>
    <row r="118" s="2" customFormat="1">
      <c r="A118" s="40"/>
      <c r="B118" s="41"/>
      <c r="C118" s="42"/>
      <c r="D118" s="219" t="s">
        <v>187</v>
      </c>
      <c r="E118" s="42"/>
      <c r="F118" s="220" t="s">
        <v>252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187</v>
      </c>
      <c r="AU118" s="19" t="s">
        <v>82</v>
      </c>
    </row>
    <row r="119" s="2" customFormat="1" ht="21.75" customHeight="1">
      <c r="A119" s="40"/>
      <c r="B119" s="41"/>
      <c r="C119" s="206" t="s">
        <v>179</v>
      </c>
      <c r="D119" s="206" t="s">
        <v>181</v>
      </c>
      <c r="E119" s="207" t="s">
        <v>253</v>
      </c>
      <c r="F119" s="208" t="s">
        <v>254</v>
      </c>
      <c r="G119" s="209" t="s">
        <v>251</v>
      </c>
      <c r="H119" s="210">
        <v>0.17699999999999999</v>
      </c>
      <c r="I119" s="211"/>
      <c r="J119" s="212">
        <f>ROUND(I119*H119,2)</f>
        <v>0</v>
      </c>
      <c r="K119" s="208" t="s">
        <v>185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186</v>
      </c>
      <c r="AT119" s="217" t="s">
        <v>181</v>
      </c>
      <c r="AU119" s="217" t="s">
        <v>82</v>
      </c>
      <c r="AY119" s="19" t="s">
        <v>178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186</v>
      </c>
      <c r="BM119" s="217" t="s">
        <v>224</v>
      </c>
    </row>
    <row r="120" s="2" customFormat="1">
      <c r="A120" s="40"/>
      <c r="B120" s="41"/>
      <c r="C120" s="42"/>
      <c r="D120" s="219" t="s">
        <v>187</v>
      </c>
      <c r="E120" s="42"/>
      <c r="F120" s="220" t="s">
        <v>256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187</v>
      </c>
      <c r="AU120" s="19" t="s">
        <v>82</v>
      </c>
    </row>
    <row r="121" s="2" customFormat="1" ht="24.15" customHeight="1">
      <c r="A121" s="40"/>
      <c r="B121" s="41"/>
      <c r="C121" s="206" t="s">
        <v>235</v>
      </c>
      <c r="D121" s="206" t="s">
        <v>181</v>
      </c>
      <c r="E121" s="207" t="s">
        <v>258</v>
      </c>
      <c r="F121" s="208" t="s">
        <v>259</v>
      </c>
      <c r="G121" s="209" t="s">
        <v>251</v>
      </c>
      <c r="H121" s="210">
        <v>3.363</v>
      </c>
      <c r="I121" s="211"/>
      <c r="J121" s="212">
        <f>ROUND(I121*H121,2)</f>
        <v>0</v>
      </c>
      <c r="K121" s="208" t="s">
        <v>185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186</v>
      </c>
      <c r="AT121" s="217" t="s">
        <v>181</v>
      </c>
      <c r="AU121" s="217" t="s">
        <v>82</v>
      </c>
      <c r="AY121" s="19" t="s">
        <v>178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186</v>
      </c>
      <c r="BM121" s="217" t="s">
        <v>230</v>
      </c>
    </row>
    <row r="122" s="2" customFormat="1">
      <c r="A122" s="40"/>
      <c r="B122" s="41"/>
      <c r="C122" s="42"/>
      <c r="D122" s="219" t="s">
        <v>187</v>
      </c>
      <c r="E122" s="42"/>
      <c r="F122" s="220" t="s">
        <v>261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187</v>
      </c>
      <c r="AU122" s="19" t="s">
        <v>82</v>
      </c>
    </row>
    <row r="123" s="14" customFormat="1">
      <c r="A123" s="14"/>
      <c r="B123" s="235"/>
      <c r="C123" s="236"/>
      <c r="D123" s="226" t="s">
        <v>189</v>
      </c>
      <c r="E123" s="237" t="s">
        <v>19</v>
      </c>
      <c r="F123" s="238" t="s">
        <v>838</v>
      </c>
      <c r="G123" s="236"/>
      <c r="H123" s="239">
        <v>3.363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189</v>
      </c>
      <c r="AU123" s="245" t="s">
        <v>82</v>
      </c>
      <c r="AV123" s="14" t="s">
        <v>82</v>
      </c>
      <c r="AW123" s="14" t="s">
        <v>33</v>
      </c>
      <c r="AX123" s="14" t="s">
        <v>72</v>
      </c>
      <c r="AY123" s="245" t="s">
        <v>178</v>
      </c>
    </row>
    <row r="124" s="15" customFormat="1">
      <c r="A124" s="15"/>
      <c r="B124" s="246"/>
      <c r="C124" s="247"/>
      <c r="D124" s="226" t="s">
        <v>189</v>
      </c>
      <c r="E124" s="248" t="s">
        <v>19</v>
      </c>
      <c r="F124" s="249" t="s">
        <v>193</v>
      </c>
      <c r="G124" s="247"/>
      <c r="H124" s="250">
        <v>3.363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189</v>
      </c>
      <c r="AU124" s="256" t="s">
        <v>82</v>
      </c>
      <c r="AV124" s="15" t="s">
        <v>186</v>
      </c>
      <c r="AW124" s="15" t="s">
        <v>33</v>
      </c>
      <c r="AX124" s="15" t="s">
        <v>80</v>
      </c>
      <c r="AY124" s="256" t="s">
        <v>178</v>
      </c>
    </row>
    <row r="125" s="2" customFormat="1" ht="24.15" customHeight="1">
      <c r="A125" s="40"/>
      <c r="B125" s="41"/>
      <c r="C125" s="206" t="s">
        <v>224</v>
      </c>
      <c r="D125" s="206" t="s">
        <v>181</v>
      </c>
      <c r="E125" s="207" t="s">
        <v>263</v>
      </c>
      <c r="F125" s="208" t="s">
        <v>264</v>
      </c>
      <c r="G125" s="209" t="s">
        <v>251</v>
      </c>
      <c r="H125" s="210">
        <v>0.17699999999999999</v>
      </c>
      <c r="I125" s="211"/>
      <c r="J125" s="212">
        <f>ROUND(I125*H125,2)</f>
        <v>0</v>
      </c>
      <c r="K125" s="208" t="s">
        <v>185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186</v>
      </c>
      <c r="AT125" s="217" t="s">
        <v>181</v>
      </c>
      <c r="AU125" s="217" t="s">
        <v>82</v>
      </c>
      <c r="AY125" s="19" t="s">
        <v>178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186</v>
      </c>
      <c r="BM125" s="217" t="s">
        <v>8</v>
      </c>
    </row>
    <row r="126" s="2" customFormat="1">
      <c r="A126" s="40"/>
      <c r="B126" s="41"/>
      <c r="C126" s="42"/>
      <c r="D126" s="219" t="s">
        <v>187</v>
      </c>
      <c r="E126" s="42"/>
      <c r="F126" s="220" t="s">
        <v>266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187</v>
      </c>
      <c r="AU126" s="19" t="s">
        <v>82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267</v>
      </c>
      <c r="F127" s="204" t="s">
        <v>268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SUM(P128:P129)</f>
        <v>0</v>
      </c>
      <c r="Q127" s="198"/>
      <c r="R127" s="199">
        <f>SUM(R128:R129)</f>
        <v>0</v>
      </c>
      <c r="S127" s="198"/>
      <c r="T127" s="200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178</v>
      </c>
      <c r="BK127" s="203">
        <f>SUM(BK128:BK129)</f>
        <v>0</v>
      </c>
    </row>
    <row r="128" s="2" customFormat="1" ht="33" customHeight="1">
      <c r="A128" s="40"/>
      <c r="B128" s="41"/>
      <c r="C128" s="206" t="s">
        <v>248</v>
      </c>
      <c r="D128" s="206" t="s">
        <v>181</v>
      </c>
      <c r="E128" s="207" t="s">
        <v>270</v>
      </c>
      <c r="F128" s="208" t="s">
        <v>271</v>
      </c>
      <c r="G128" s="209" t="s">
        <v>251</v>
      </c>
      <c r="H128" s="210">
        <v>0.0040000000000000001</v>
      </c>
      <c r="I128" s="211"/>
      <c r="J128" s="212">
        <f>ROUND(I128*H128,2)</f>
        <v>0</v>
      </c>
      <c r="K128" s="208" t="s">
        <v>185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186</v>
      </c>
      <c r="AT128" s="217" t="s">
        <v>181</v>
      </c>
      <c r="AU128" s="217" t="s">
        <v>82</v>
      </c>
      <c r="AY128" s="19" t="s">
        <v>178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186</v>
      </c>
      <c r="BM128" s="217" t="s">
        <v>242</v>
      </c>
    </row>
    <row r="129" s="2" customFormat="1">
      <c r="A129" s="40"/>
      <c r="B129" s="41"/>
      <c r="C129" s="42"/>
      <c r="D129" s="219" t="s">
        <v>187</v>
      </c>
      <c r="E129" s="42"/>
      <c r="F129" s="220" t="s">
        <v>273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187</v>
      </c>
      <c r="AU129" s="19" t="s">
        <v>82</v>
      </c>
    </row>
    <row r="130" s="12" customFormat="1" ht="25.92" customHeight="1">
      <c r="A130" s="12"/>
      <c r="B130" s="190"/>
      <c r="C130" s="191"/>
      <c r="D130" s="192" t="s">
        <v>71</v>
      </c>
      <c r="E130" s="193" t="s">
        <v>274</v>
      </c>
      <c r="F130" s="193" t="s">
        <v>275</v>
      </c>
      <c r="G130" s="191"/>
      <c r="H130" s="191"/>
      <c r="I130" s="194"/>
      <c r="J130" s="195">
        <f>BK130</f>
        <v>0</v>
      </c>
      <c r="K130" s="191"/>
      <c r="L130" s="196"/>
      <c r="M130" s="197"/>
      <c r="N130" s="198"/>
      <c r="O130" s="198"/>
      <c r="P130" s="199">
        <f>P131+P138+P166+P180</f>
        <v>0</v>
      </c>
      <c r="Q130" s="198"/>
      <c r="R130" s="199">
        <f>R131+R138+R166+R180</f>
        <v>0.12340501800000001</v>
      </c>
      <c r="S130" s="198"/>
      <c r="T130" s="200">
        <f>T131+T138+T166+T180</f>
        <v>0.17718634999999999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82</v>
      </c>
      <c r="AT130" s="202" t="s">
        <v>71</v>
      </c>
      <c r="AU130" s="202" t="s">
        <v>72</v>
      </c>
      <c r="AY130" s="201" t="s">
        <v>178</v>
      </c>
      <c r="BK130" s="203">
        <f>BK131+BK138+BK166+BK180</f>
        <v>0</v>
      </c>
    </row>
    <row r="131" s="12" customFormat="1" ht="22.8" customHeight="1">
      <c r="A131" s="12"/>
      <c r="B131" s="190"/>
      <c r="C131" s="191"/>
      <c r="D131" s="192" t="s">
        <v>71</v>
      </c>
      <c r="E131" s="204" t="s">
        <v>288</v>
      </c>
      <c r="F131" s="204" t="s">
        <v>289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SUM(P132:P137)</f>
        <v>0</v>
      </c>
      <c r="Q131" s="198"/>
      <c r="R131" s="199">
        <f>SUM(R132:R137)</f>
        <v>0</v>
      </c>
      <c r="S131" s="198"/>
      <c r="T131" s="200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82</v>
      </c>
      <c r="AT131" s="202" t="s">
        <v>71</v>
      </c>
      <c r="AU131" s="202" t="s">
        <v>80</v>
      </c>
      <c r="AY131" s="201" t="s">
        <v>178</v>
      </c>
      <c r="BK131" s="203">
        <f>SUM(BK132:BK137)</f>
        <v>0</v>
      </c>
    </row>
    <row r="132" s="2" customFormat="1" ht="16.5" customHeight="1">
      <c r="A132" s="40"/>
      <c r="B132" s="41"/>
      <c r="C132" s="206" t="s">
        <v>230</v>
      </c>
      <c r="D132" s="206" t="s">
        <v>181</v>
      </c>
      <c r="E132" s="207" t="s">
        <v>290</v>
      </c>
      <c r="F132" s="208" t="s">
        <v>839</v>
      </c>
      <c r="G132" s="209" t="s">
        <v>280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206</v>
      </c>
      <c r="AT132" s="217" t="s">
        <v>181</v>
      </c>
      <c r="AU132" s="217" t="s">
        <v>82</v>
      </c>
      <c r="AY132" s="19" t="s">
        <v>178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206</v>
      </c>
      <c r="BM132" s="217" t="s">
        <v>206</v>
      </c>
    </row>
    <row r="133" s="13" customFormat="1">
      <c r="A133" s="13"/>
      <c r="B133" s="224"/>
      <c r="C133" s="225"/>
      <c r="D133" s="226" t="s">
        <v>189</v>
      </c>
      <c r="E133" s="227" t="s">
        <v>19</v>
      </c>
      <c r="F133" s="228" t="s">
        <v>840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189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178</v>
      </c>
    </row>
    <row r="134" s="14" customFormat="1">
      <c r="A134" s="14"/>
      <c r="B134" s="235"/>
      <c r="C134" s="236"/>
      <c r="D134" s="226" t="s">
        <v>189</v>
      </c>
      <c r="E134" s="237" t="s">
        <v>19</v>
      </c>
      <c r="F134" s="238" t="s">
        <v>80</v>
      </c>
      <c r="G134" s="236"/>
      <c r="H134" s="239">
        <v>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189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178</v>
      </c>
    </row>
    <row r="135" s="15" customFormat="1">
      <c r="A135" s="15"/>
      <c r="B135" s="246"/>
      <c r="C135" s="247"/>
      <c r="D135" s="226" t="s">
        <v>189</v>
      </c>
      <c r="E135" s="248" t="s">
        <v>19</v>
      </c>
      <c r="F135" s="249" t="s">
        <v>193</v>
      </c>
      <c r="G135" s="247"/>
      <c r="H135" s="250">
        <v>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189</v>
      </c>
      <c r="AU135" s="256" t="s">
        <v>82</v>
      </c>
      <c r="AV135" s="15" t="s">
        <v>186</v>
      </c>
      <c r="AW135" s="15" t="s">
        <v>33</v>
      </c>
      <c r="AX135" s="15" t="s">
        <v>80</v>
      </c>
      <c r="AY135" s="256" t="s">
        <v>178</v>
      </c>
    </row>
    <row r="136" s="2" customFormat="1" ht="24.15" customHeight="1">
      <c r="A136" s="40"/>
      <c r="B136" s="41"/>
      <c r="C136" s="206" t="s">
        <v>257</v>
      </c>
      <c r="D136" s="206" t="s">
        <v>181</v>
      </c>
      <c r="E136" s="207" t="s">
        <v>294</v>
      </c>
      <c r="F136" s="208" t="s">
        <v>295</v>
      </c>
      <c r="G136" s="209" t="s">
        <v>251</v>
      </c>
      <c r="H136" s="210">
        <v>0.0040000000000000001</v>
      </c>
      <c r="I136" s="211"/>
      <c r="J136" s="212">
        <f>ROUND(I136*H136,2)</f>
        <v>0</v>
      </c>
      <c r="K136" s="208" t="s">
        <v>185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206</v>
      </c>
      <c r="AT136" s="217" t="s">
        <v>181</v>
      </c>
      <c r="AU136" s="217" t="s">
        <v>82</v>
      </c>
      <c r="AY136" s="19" t="s">
        <v>178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206</v>
      </c>
      <c r="BM136" s="217" t="s">
        <v>255</v>
      </c>
    </row>
    <row r="137" s="2" customFormat="1">
      <c r="A137" s="40"/>
      <c r="B137" s="41"/>
      <c r="C137" s="42"/>
      <c r="D137" s="219" t="s">
        <v>187</v>
      </c>
      <c r="E137" s="42"/>
      <c r="F137" s="220" t="s">
        <v>297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187</v>
      </c>
      <c r="AU137" s="19" t="s">
        <v>82</v>
      </c>
    </row>
    <row r="138" s="12" customFormat="1" ht="22.8" customHeight="1">
      <c r="A138" s="12"/>
      <c r="B138" s="190"/>
      <c r="C138" s="191"/>
      <c r="D138" s="192" t="s">
        <v>71</v>
      </c>
      <c r="E138" s="204" t="s">
        <v>298</v>
      </c>
      <c r="F138" s="204" t="s">
        <v>299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SUM(P139:P165)</f>
        <v>0</v>
      </c>
      <c r="Q138" s="198"/>
      <c r="R138" s="199">
        <f>SUM(R139:R165)</f>
        <v>0.092535168000000001</v>
      </c>
      <c r="S138" s="198"/>
      <c r="T138" s="200">
        <f>SUM(T139:T165)</f>
        <v>0.1767513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82</v>
      </c>
      <c r="AT138" s="202" t="s">
        <v>71</v>
      </c>
      <c r="AU138" s="202" t="s">
        <v>80</v>
      </c>
      <c r="AY138" s="201" t="s">
        <v>178</v>
      </c>
      <c r="BK138" s="203">
        <f>SUM(BK139:BK165)</f>
        <v>0</v>
      </c>
    </row>
    <row r="139" s="2" customFormat="1" ht="33" customHeight="1">
      <c r="A139" s="40"/>
      <c r="B139" s="41"/>
      <c r="C139" s="206" t="s">
        <v>8</v>
      </c>
      <c r="D139" s="206" t="s">
        <v>181</v>
      </c>
      <c r="E139" s="207" t="s">
        <v>810</v>
      </c>
      <c r="F139" s="208" t="s">
        <v>811</v>
      </c>
      <c r="G139" s="209" t="s">
        <v>184</v>
      </c>
      <c r="H139" s="210">
        <v>3.1349999999999998</v>
      </c>
      <c r="I139" s="211"/>
      <c r="J139" s="212">
        <f>ROUND(I139*H139,2)</f>
        <v>0</v>
      </c>
      <c r="K139" s="208" t="s">
        <v>185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0.027916799999999999</v>
      </c>
      <c r="R139" s="215">
        <f>Q139*H139</f>
        <v>0.087519167999999994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206</v>
      </c>
      <c r="AT139" s="217" t="s">
        <v>181</v>
      </c>
      <c r="AU139" s="217" t="s">
        <v>82</v>
      </c>
      <c r="AY139" s="19" t="s">
        <v>178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206</v>
      </c>
      <c r="BM139" s="217" t="s">
        <v>260</v>
      </c>
    </row>
    <row r="140" s="2" customFormat="1">
      <c r="A140" s="40"/>
      <c r="B140" s="41"/>
      <c r="C140" s="42"/>
      <c r="D140" s="219" t="s">
        <v>187</v>
      </c>
      <c r="E140" s="42"/>
      <c r="F140" s="220" t="s">
        <v>812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187</v>
      </c>
      <c r="AU140" s="19" t="s">
        <v>82</v>
      </c>
    </row>
    <row r="141" s="13" customFormat="1">
      <c r="A141" s="13"/>
      <c r="B141" s="224"/>
      <c r="C141" s="225"/>
      <c r="D141" s="226" t="s">
        <v>189</v>
      </c>
      <c r="E141" s="227" t="s">
        <v>19</v>
      </c>
      <c r="F141" s="228" t="s">
        <v>841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189</v>
      </c>
      <c r="AU141" s="234" t="s">
        <v>82</v>
      </c>
      <c r="AV141" s="13" t="s">
        <v>80</v>
      </c>
      <c r="AW141" s="13" t="s">
        <v>33</v>
      </c>
      <c r="AX141" s="13" t="s">
        <v>72</v>
      </c>
      <c r="AY141" s="234" t="s">
        <v>178</v>
      </c>
    </row>
    <row r="142" s="14" customFormat="1">
      <c r="A142" s="14"/>
      <c r="B142" s="235"/>
      <c r="C142" s="236"/>
      <c r="D142" s="226" t="s">
        <v>189</v>
      </c>
      <c r="E142" s="237" t="s">
        <v>19</v>
      </c>
      <c r="F142" s="238" t="s">
        <v>842</v>
      </c>
      <c r="G142" s="236"/>
      <c r="H142" s="239">
        <v>3.1349999999999998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189</v>
      </c>
      <c r="AU142" s="245" t="s">
        <v>82</v>
      </c>
      <c r="AV142" s="14" t="s">
        <v>82</v>
      </c>
      <c r="AW142" s="14" t="s">
        <v>33</v>
      </c>
      <c r="AX142" s="14" t="s">
        <v>72</v>
      </c>
      <c r="AY142" s="245" t="s">
        <v>178</v>
      </c>
    </row>
    <row r="143" s="15" customFormat="1">
      <c r="A143" s="15"/>
      <c r="B143" s="246"/>
      <c r="C143" s="247"/>
      <c r="D143" s="226" t="s">
        <v>189</v>
      </c>
      <c r="E143" s="248" t="s">
        <v>19</v>
      </c>
      <c r="F143" s="249" t="s">
        <v>193</v>
      </c>
      <c r="G143" s="247"/>
      <c r="H143" s="250">
        <v>3.1349999999999998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189</v>
      </c>
      <c r="AU143" s="256" t="s">
        <v>82</v>
      </c>
      <c r="AV143" s="15" t="s">
        <v>186</v>
      </c>
      <c r="AW143" s="15" t="s">
        <v>33</v>
      </c>
      <c r="AX143" s="15" t="s">
        <v>80</v>
      </c>
      <c r="AY143" s="256" t="s">
        <v>178</v>
      </c>
    </row>
    <row r="144" s="2" customFormat="1" ht="24.15" customHeight="1">
      <c r="A144" s="40"/>
      <c r="B144" s="41"/>
      <c r="C144" s="206" t="s">
        <v>269</v>
      </c>
      <c r="D144" s="206" t="s">
        <v>181</v>
      </c>
      <c r="E144" s="207" t="s">
        <v>307</v>
      </c>
      <c r="F144" s="208" t="s">
        <v>308</v>
      </c>
      <c r="G144" s="209" t="s">
        <v>184</v>
      </c>
      <c r="H144" s="210">
        <v>3.1349999999999998</v>
      </c>
      <c r="I144" s="211"/>
      <c r="J144" s="212">
        <f>ROUND(I144*H144,2)</f>
        <v>0</v>
      </c>
      <c r="K144" s="208" t="s">
        <v>185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0.00020000000000000001</v>
      </c>
      <c r="R144" s="215">
        <f>Q144*H144</f>
        <v>0.00062699999999999995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206</v>
      </c>
      <c r="AT144" s="217" t="s">
        <v>181</v>
      </c>
      <c r="AU144" s="217" t="s">
        <v>82</v>
      </c>
      <c r="AY144" s="19" t="s">
        <v>178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206</v>
      </c>
      <c r="BM144" s="217" t="s">
        <v>265</v>
      </c>
    </row>
    <row r="145" s="2" customFormat="1">
      <c r="A145" s="40"/>
      <c r="B145" s="41"/>
      <c r="C145" s="42"/>
      <c r="D145" s="219" t="s">
        <v>187</v>
      </c>
      <c r="E145" s="42"/>
      <c r="F145" s="220" t="s">
        <v>310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187</v>
      </c>
      <c r="AU145" s="19" t="s">
        <v>82</v>
      </c>
    </row>
    <row r="146" s="13" customFormat="1">
      <c r="A146" s="13"/>
      <c r="B146" s="224"/>
      <c r="C146" s="225"/>
      <c r="D146" s="226" t="s">
        <v>189</v>
      </c>
      <c r="E146" s="227" t="s">
        <v>19</v>
      </c>
      <c r="F146" s="228" t="s">
        <v>841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189</v>
      </c>
      <c r="AU146" s="234" t="s">
        <v>82</v>
      </c>
      <c r="AV146" s="13" t="s">
        <v>80</v>
      </c>
      <c r="AW146" s="13" t="s">
        <v>33</v>
      </c>
      <c r="AX146" s="13" t="s">
        <v>72</v>
      </c>
      <c r="AY146" s="234" t="s">
        <v>178</v>
      </c>
    </row>
    <row r="147" s="14" customFormat="1">
      <c r="A147" s="14"/>
      <c r="B147" s="235"/>
      <c r="C147" s="236"/>
      <c r="D147" s="226" t="s">
        <v>189</v>
      </c>
      <c r="E147" s="237" t="s">
        <v>19</v>
      </c>
      <c r="F147" s="238" t="s">
        <v>842</v>
      </c>
      <c r="G147" s="236"/>
      <c r="H147" s="239">
        <v>3.1349999999999998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189</v>
      </c>
      <c r="AU147" s="245" t="s">
        <v>82</v>
      </c>
      <c r="AV147" s="14" t="s">
        <v>82</v>
      </c>
      <c r="AW147" s="14" t="s">
        <v>33</v>
      </c>
      <c r="AX147" s="14" t="s">
        <v>72</v>
      </c>
      <c r="AY147" s="245" t="s">
        <v>178</v>
      </c>
    </row>
    <row r="148" s="15" customFormat="1">
      <c r="A148" s="15"/>
      <c r="B148" s="246"/>
      <c r="C148" s="247"/>
      <c r="D148" s="226" t="s">
        <v>189</v>
      </c>
      <c r="E148" s="248" t="s">
        <v>19</v>
      </c>
      <c r="F148" s="249" t="s">
        <v>193</v>
      </c>
      <c r="G148" s="247"/>
      <c r="H148" s="250">
        <v>3.1349999999999998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189</v>
      </c>
      <c r="AU148" s="256" t="s">
        <v>82</v>
      </c>
      <c r="AV148" s="15" t="s">
        <v>186</v>
      </c>
      <c r="AW148" s="15" t="s">
        <v>33</v>
      </c>
      <c r="AX148" s="15" t="s">
        <v>80</v>
      </c>
      <c r="AY148" s="256" t="s">
        <v>178</v>
      </c>
    </row>
    <row r="149" s="2" customFormat="1" ht="16.5" customHeight="1">
      <c r="A149" s="40"/>
      <c r="B149" s="41"/>
      <c r="C149" s="206" t="s">
        <v>242</v>
      </c>
      <c r="D149" s="206" t="s">
        <v>181</v>
      </c>
      <c r="E149" s="207" t="s">
        <v>686</v>
      </c>
      <c r="F149" s="208" t="s">
        <v>687</v>
      </c>
      <c r="G149" s="209" t="s">
        <v>184</v>
      </c>
      <c r="H149" s="210">
        <v>3.1349999999999998</v>
      </c>
      <c r="I149" s="211"/>
      <c r="J149" s="212">
        <f>ROUND(I149*H149,2)</f>
        <v>0</v>
      </c>
      <c r="K149" s="208" t="s">
        <v>185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206</v>
      </c>
      <c r="AT149" s="217" t="s">
        <v>181</v>
      </c>
      <c r="AU149" s="217" t="s">
        <v>82</v>
      </c>
      <c r="AY149" s="19" t="s">
        <v>178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206</v>
      </c>
      <c r="BM149" s="217" t="s">
        <v>843</v>
      </c>
    </row>
    <row r="150" s="2" customFormat="1">
      <c r="A150" s="40"/>
      <c r="B150" s="41"/>
      <c r="C150" s="42"/>
      <c r="D150" s="219" t="s">
        <v>187</v>
      </c>
      <c r="E150" s="42"/>
      <c r="F150" s="220" t="s">
        <v>689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187</v>
      </c>
      <c r="AU150" s="19" t="s">
        <v>82</v>
      </c>
    </row>
    <row r="151" s="13" customFormat="1">
      <c r="A151" s="13"/>
      <c r="B151" s="224"/>
      <c r="C151" s="225"/>
      <c r="D151" s="226" t="s">
        <v>189</v>
      </c>
      <c r="E151" s="227" t="s">
        <v>19</v>
      </c>
      <c r="F151" s="228" t="s">
        <v>841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189</v>
      </c>
      <c r="AU151" s="234" t="s">
        <v>82</v>
      </c>
      <c r="AV151" s="13" t="s">
        <v>80</v>
      </c>
      <c r="AW151" s="13" t="s">
        <v>33</v>
      </c>
      <c r="AX151" s="13" t="s">
        <v>72</v>
      </c>
      <c r="AY151" s="234" t="s">
        <v>178</v>
      </c>
    </row>
    <row r="152" s="14" customFormat="1">
      <c r="A152" s="14"/>
      <c r="B152" s="235"/>
      <c r="C152" s="236"/>
      <c r="D152" s="226" t="s">
        <v>189</v>
      </c>
      <c r="E152" s="237" t="s">
        <v>19</v>
      </c>
      <c r="F152" s="238" t="s">
        <v>842</v>
      </c>
      <c r="G152" s="236"/>
      <c r="H152" s="239">
        <v>3.1349999999999998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189</v>
      </c>
      <c r="AU152" s="245" t="s">
        <v>82</v>
      </c>
      <c r="AV152" s="14" t="s">
        <v>82</v>
      </c>
      <c r="AW152" s="14" t="s">
        <v>33</v>
      </c>
      <c r="AX152" s="14" t="s">
        <v>72</v>
      </c>
      <c r="AY152" s="245" t="s">
        <v>178</v>
      </c>
    </row>
    <row r="153" s="15" customFormat="1">
      <c r="A153" s="15"/>
      <c r="B153" s="246"/>
      <c r="C153" s="247"/>
      <c r="D153" s="226" t="s">
        <v>189</v>
      </c>
      <c r="E153" s="248" t="s">
        <v>19</v>
      </c>
      <c r="F153" s="249" t="s">
        <v>193</v>
      </c>
      <c r="G153" s="247"/>
      <c r="H153" s="250">
        <v>3.1349999999999998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189</v>
      </c>
      <c r="AU153" s="256" t="s">
        <v>82</v>
      </c>
      <c r="AV153" s="15" t="s">
        <v>186</v>
      </c>
      <c r="AW153" s="15" t="s">
        <v>33</v>
      </c>
      <c r="AX153" s="15" t="s">
        <v>80</v>
      </c>
      <c r="AY153" s="256" t="s">
        <v>178</v>
      </c>
    </row>
    <row r="154" s="2" customFormat="1" ht="16.5" customHeight="1">
      <c r="A154" s="40"/>
      <c r="B154" s="41"/>
      <c r="C154" s="206" t="s">
        <v>283</v>
      </c>
      <c r="D154" s="206" t="s">
        <v>181</v>
      </c>
      <c r="E154" s="207" t="s">
        <v>690</v>
      </c>
      <c r="F154" s="208" t="s">
        <v>691</v>
      </c>
      <c r="G154" s="209" t="s">
        <v>184</v>
      </c>
      <c r="H154" s="210">
        <v>3.1349999999999998</v>
      </c>
      <c r="I154" s="211"/>
      <c r="J154" s="212">
        <f>ROUND(I154*H154,2)</f>
        <v>0</v>
      </c>
      <c r="K154" s="208" t="s">
        <v>185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0.0014</v>
      </c>
      <c r="R154" s="215">
        <f>Q154*H154</f>
        <v>0.0043889999999999997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206</v>
      </c>
      <c r="AT154" s="217" t="s">
        <v>181</v>
      </c>
      <c r="AU154" s="217" t="s">
        <v>82</v>
      </c>
      <c r="AY154" s="19" t="s">
        <v>178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206</v>
      </c>
      <c r="BM154" s="217" t="s">
        <v>844</v>
      </c>
    </row>
    <row r="155" s="2" customFormat="1">
      <c r="A155" s="40"/>
      <c r="B155" s="41"/>
      <c r="C155" s="42"/>
      <c r="D155" s="219" t="s">
        <v>187</v>
      </c>
      <c r="E155" s="42"/>
      <c r="F155" s="220" t="s">
        <v>693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187</v>
      </c>
      <c r="AU155" s="19" t="s">
        <v>82</v>
      </c>
    </row>
    <row r="156" s="13" customFormat="1">
      <c r="A156" s="13"/>
      <c r="B156" s="224"/>
      <c r="C156" s="225"/>
      <c r="D156" s="226" t="s">
        <v>189</v>
      </c>
      <c r="E156" s="227" t="s">
        <v>19</v>
      </c>
      <c r="F156" s="228" t="s">
        <v>841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189</v>
      </c>
      <c r="AU156" s="234" t="s">
        <v>82</v>
      </c>
      <c r="AV156" s="13" t="s">
        <v>80</v>
      </c>
      <c r="AW156" s="13" t="s">
        <v>33</v>
      </c>
      <c r="AX156" s="13" t="s">
        <v>72</v>
      </c>
      <c r="AY156" s="234" t="s">
        <v>178</v>
      </c>
    </row>
    <row r="157" s="14" customFormat="1">
      <c r="A157" s="14"/>
      <c r="B157" s="235"/>
      <c r="C157" s="236"/>
      <c r="D157" s="226" t="s">
        <v>189</v>
      </c>
      <c r="E157" s="237" t="s">
        <v>19</v>
      </c>
      <c r="F157" s="238" t="s">
        <v>842</v>
      </c>
      <c r="G157" s="236"/>
      <c r="H157" s="239">
        <v>3.1349999999999998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189</v>
      </c>
      <c r="AU157" s="245" t="s">
        <v>82</v>
      </c>
      <c r="AV157" s="14" t="s">
        <v>82</v>
      </c>
      <c r="AW157" s="14" t="s">
        <v>33</v>
      </c>
      <c r="AX157" s="14" t="s">
        <v>72</v>
      </c>
      <c r="AY157" s="245" t="s">
        <v>178</v>
      </c>
    </row>
    <row r="158" s="15" customFormat="1">
      <c r="A158" s="15"/>
      <c r="B158" s="246"/>
      <c r="C158" s="247"/>
      <c r="D158" s="226" t="s">
        <v>189</v>
      </c>
      <c r="E158" s="248" t="s">
        <v>19</v>
      </c>
      <c r="F158" s="249" t="s">
        <v>193</v>
      </c>
      <c r="G158" s="247"/>
      <c r="H158" s="250">
        <v>3.1349999999999998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189</v>
      </c>
      <c r="AU158" s="256" t="s">
        <v>82</v>
      </c>
      <c r="AV158" s="15" t="s">
        <v>186</v>
      </c>
      <c r="AW158" s="15" t="s">
        <v>33</v>
      </c>
      <c r="AX158" s="15" t="s">
        <v>80</v>
      </c>
      <c r="AY158" s="256" t="s">
        <v>178</v>
      </c>
    </row>
    <row r="159" s="2" customFormat="1" ht="24.15" customHeight="1">
      <c r="A159" s="40"/>
      <c r="B159" s="41"/>
      <c r="C159" s="206" t="s">
        <v>206</v>
      </c>
      <c r="D159" s="206" t="s">
        <v>181</v>
      </c>
      <c r="E159" s="207" t="s">
        <v>817</v>
      </c>
      <c r="F159" s="208" t="s">
        <v>818</v>
      </c>
      <c r="G159" s="209" t="s">
        <v>184</v>
      </c>
      <c r="H159" s="210">
        <v>3.1349999999999998</v>
      </c>
      <c r="I159" s="211"/>
      <c r="J159" s="212">
        <f>ROUND(I159*H159,2)</f>
        <v>0</v>
      </c>
      <c r="K159" s="208" t="s">
        <v>185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0.05638</v>
      </c>
      <c r="T159" s="216">
        <f>S159*H159</f>
        <v>0.1767513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206</v>
      </c>
      <c r="AT159" s="217" t="s">
        <v>181</v>
      </c>
      <c r="AU159" s="217" t="s">
        <v>82</v>
      </c>
      <c r="AY159" s="19" t="s">
        <v>178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206</v>
      </c>
      <c r="BM159" s="217" t="s">
        <v>272</v>
      </c>
    </row>
    <row r="160" s="2" customFormat="1">
      <c r="A160" s="40"/>
      <c r="B160" s="41"/>
      <c r="C160" s="42"/>
      <c r="D160" s="219" t="s">
        <v>187</v>
      </c>
      <c r="E160" s="42"/>
      <c r="F160" s="220" t="s">
        <v>819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187</v>
      </c>
      <c r="AU160" s="19" t="s">
        <v>82</v>
      </c>
    </row>
    <row r="161" s="13" customFormat="1">
      <c r="A161" s="13"/>
      <c r="B161" s="224"/>
      <c r="C161" s="225"/>
      <c r="D161" s="226" t="s">
        <v>189</v>
      </c>
      <c r="E161" s="227" t="s">
        <v>19</v>
      </c>
      <c r="F161" s="228" t="s">
        <v>845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189</v>
      </c>
      <c r="AU161" s="234" t="s">
        <v>82</v>
      </c>
      <c r="AV161" s="13" t="s">
        <v>80</v>
      </c>
      <c r="AW161" s="13" t="s">
        <v>33</v>
      </c>
      <c r="AX161" s="13" t="s">
        <v>72</v>
      </c>
      <c r="AY161" s="234" t="s">
        <v>178</v>
      </c>
    </row>
    <row r="162" s="14" customFormat="1">
      <c r="A162" s="14"/>
      <c r="B162" s="235"/>
      <c r="C162" s="236"/>
      <c r="D162" s="226" t="s">
        <v>189</v>
      </c>
      <c r="E162" s="237" t="s">
        <v>19</v>
      </c>
      <c r="F162" s="238" t="s">
        <v>842</v>
      </c>
      <c r="G162" s="236"/>
      <c r="H162" s="239">
        <v>3.1349999999999998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189</v>
      </c>
      <c r="AU162" s="245" t="s">
        <v>82</v>
      </c>
      <c r="AV162" s="14" t="s">
        <v>82</v>
      </c>
      <c r="AW162" s="14" t="s">
        <v>33</v>
      </c>
      <c r="AX162" s="14" t="s">
        <v>72</v>
      </c>
      <c r="AY162" s="245" t="s">
        <v>178</v>
      </c>
    </row>
    <row r="163" s="15" customFormat="1">
      <c r="A163" s="15"/>
      <c r="B163" s="246"/>
      <c r="C163" s="247"/>
      <c r="D163" s="226" t="s">
        <v>189</v>
      </c>
      <c r="E163" s="248" t="s">
        <v>19</v>
      </c>
      <c r="F163" s="249" t="s">
        <v>193</v>
      </c>
      <c r="G163" s="247"/>
      <c r="H163" s="250">
        <v>3.1349999999999998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189</v>
      </c>
      <c r="AU163" s="256" t="s">
        <v>82</v>
      </c>
      <c r="AV163" s="15" t="s">
        <v>186</v>
      </c>
      <c r="AW163" s="15" t="s">
        <v>33</v>
      </c>
      <c r="AX163" s="15" t="s">
        <v>80</v>
      </c>
      <c r="AY163" s="256" t="s">
        <v>178</v>
      </c>
    </row>
    <row r="164" s="2" customFormat="1" ht="37.8" customHeight="1">
      <c r="A164" s="40"/>
      <c r="B164" s="41"/>
      <c r="C164" s="206" t="s">
        <v>293</v>
      </c>
      <c r="D164" s="206" t="s">
        <v>181</v>
      </c>
      <c r="E164" s="207" t="s">
        <v>364</v>
      </c>
      <c r="F164" s="208" t="s">
        <v>365</v>
      </c>
      <c r="G164" s="209" t="s">
        <v>251</v>
      </c>
      <c r="H164" s="210">
        <v>0.092999999999999999</v>
      </c>
      <c r="I164" s="211"/>
      <c r="J164" s="212">
        <f>ROUND(I164*H164,2)</f>
        <v>0</v>
      </c>
      <c r="K164" s="208" t="s">
        <v>185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206</v>
      </c>
      <c r="AT164" s="217" t="s">
        <v>181</v>
      </c>
      <c r="AU164" s="217" t="s">
        <v>82</v>
      </c>
      <c r="AY164" s="19" t="s">
        <v>178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206</v>
      </c>
      <c r="BM164" s="217" t="s">
        <v>846</v>
      </c>
    </row>
    <row r="165" s="2" customFormat="1">
      <c r="A165" s="40"/>
      <c r="B165" s="41"/>
      <c r="C165" s="42"/>
      <c r="D165" s="219" t="s">
        <v>187</v>
      </c>
      <c r="E165" s="42"/>
      <c r="F165" s="220" t="s">
        <v>367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187</v>
      </c>
      <c r="AU165" s="19" t="s">
        <v>82</v>
      </c>
    </row>
    <row r="166" s="12" customFormat="1" ht="22.8" customHeight="1">
      <c r="A166" s="12"/>
      <c r="B166" s="190"/>
      <c r="C166" s="191"/>
      <c r="D166" s="192" t="s">
        <v>71</v>
      </c>
      <c r="E166" s="204" t="s">
        <v>543</v>
      </c>
      <c r="F166" s="204" t="s">
        <v>544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SUM(P167:P179)</f>
        <v>0</v>
      </c>
      <c r="Q166" s="198"/>
      <c r="R166" s="199">
        <f>SUM(R167:R179)</f>
        <v>0.0134244</v>
      </c>
      <c r="S166" s="198"/>
      <c r="T166" s="200">
        <f>SUM(T167:T179)</f>
        <v>0.00043504999999999998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82</v>
      </c>
      <c r="AT166" s="202" t="s">
        <v>71</v>
      </c>
      <c r="AU166" s="202" t="s">
        <v>80</v>
      </c>
      <c r="AY166" s="201" t="s">
        <v>178</v>
      </c>
      <c r="BK166" s="203">
        <f>SUM(BK167:BK179)</f>
        <v>0</v>
      </c>
    </row>
    <row r="167" s="2" customFormat="1" ht="16.5" customHeight="1">
      <c r="A167" s="40"/>
      <c r="B167" s="41"/>
      <c r="C167" s="206" t="s">
        <v>255</v>
      </c>
      <c r="D167" s="206" t="s">
        <v>181</v>
      </c>
      <c r="E167" s="207" t="s">
        <v>546</v>
      </c>
      <c r="F167" s="208" t="s">
        <v>547</v>
      </c>
      <c r="G167" s="209" t="s">
        <v>184</v>
      </c>
      <c r="H167" s="210">
        <v>12.43</v>
      </c>
      <c r="I167" s="211"/>
      <c r="J167" s="212">
        <f>ROUND(I167*H167,2)</f>
        <v>0</v>
      </c>
      <c r="K167" s="208" t="s">
        <v>185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3.4999999999999997E-05</v>
      </c>
      <c r="T167" s="216">
        <f>S167*H167</f>
        <v>0.00043504999999999998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206</v>
      </c>
      <c r="AT167" s="217" t="s">
        <v>181</v>
      </c>
      <c r="AU167" s="217" t="s">
        <v>82</v>
      </c>
      <c r="AY167" s="19" t="s">
        <v>178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206</v>
      </c>
      <c r="BM167" s="217" t="s">
        <v>292</v>
      </c>
    </row>
    <row r="168" s="2" customFormat="1">
      <c r="A168" s="40"/>
      <c r="B168" s="41"/>
      <c r="C168" s="42"/>
      <c r="D168" s="219" t="s">
        <v>187</v>
      </c>
      <c r="E168" s="42"/>
      <c r="F168" s="220" t="s">
        <v>549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187</v>
      </c>
      <c r="AU168" s="19" t="s">
        <v>82</v>
      </c>
    </row>
    <row r="169" s="13" customFormat="1">
      <c r="A169" s="13"/>
      <c r="B169" s="224"/>
      <c r="C169" s="225"/>
      <c r="D169" s="226" t="s">
        <v>189</v>
      </c>
      <c r="E169" s="227" t="s">
        <v>19</v>
      </c>
      <c r="F169" s="228" t="s">
        <v>190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189</v>
      </c>
      <c r="AU169" s="234" t="s">
        <v>82</v>
      </c>
      <c r="AV169" s="13" t="s">
        <v>80</v>
      </c>
      <c r="AW169" s="13" t="s">
        <v>33</v>
      </c>
      <c r="AX169" s="13" t="s">
        <v>72</v>
      </c>
      <c r="AY169" s="234" t="s">
        <v>178</v>
      </c>
    </row>
    <row r="170" s="13" customFormat="1">
      <c r="A170" s="13"/>
      <c r="B170" s="224"/>
      <c r="C170" s="225"/>
      <c r="D170" s="226" t="s">
        <v>189</v>
      </c>
      <c r="E170" s="227" t="s">
        <v>19</v>
      </c>
      <c r="F170" s="228" t="s">
        <v>550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189</v>
      </c>
      <c r="AU170" s="234" t="s">
        <v>82</v>
      </c>
      <c r="AV170" s="13" t="s">
        <v>80</v>
      </c>
      <c r="AW170" s="13" t="s">
        <v>33</v>
      </c>
      <c r="AX170" s="13" t="s">
        <v>72</v>
      </c>
      <c r="AY170" s="234" t="s">
        <v>178</v>
      </c>
    </row>
    <row r="171" s="14" customFormat="1">
      <c r="A171" s="14"/>
      <c r="B171" s="235"/>
      <c r="C171" s="236"/>
      <c r="D171" s="226" t="s">
        <v>189</v>
      </c>
      <c r="E171" s="237" t="s">
        <v>19</v>
      </c>
      <c r="F171" s="238" t="s">
        <v>833</v>
      </c>
      <c r="G171" s="236"/>
      <c r="H171" s="239">
        <v>12.43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189</v>
      </c>
      <c r="AU171" s="245" t="s">
        <v>82</v>
      </c>
      <c r="AV171" s="14" t="s">
        <v>82</v>
      </c>
      <c r="AW171" s="14" t="s">
        <v>33</v>
      </c>
      <c r="AX171" s="14" t="s">
        <v>72</v>
      </c>
      <c r="AY171" s="245" t="s">
        <v>178</v>
      </c>
    </row>
    <row r="172" s="15" customFormat="1">
      <c r="A172" s="15"/>
      <c r="B172" s="246"/>
      <c r="C172" s="247"/>
      <c r="D172" s="226" t="s">
        <v>189</v>
      </c>
      <c r="E172" s="248" t="s">
        <v>19</v>
      </c>
      <c r="F172" s="249" t="s">
        <v>193</v>
      </c>
      <c r="G172" s="247"/>
      <c r="H172" s="250">
        <v>12.43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189</v>
      </c>
      <c r="AU172" s="256" t="s">
        <v>82</v>
      </c>
      <c r="AV172" s="15" t="s">
        <v>186</v>
      </c>
      <c r="AW172" s="15" t="s">
        <v>33</v>
      </c>
      <c r="AX172" s="15" t="s">
        <v>80</v>
      </c>
      <c r="AY172" s="256" t="s">
        <v>178</v>
      </c>
    </row>
    <row r="173" s="2" customFormat="1" ht="16.5" customHeight="1">
      <c r="A173" s="40"/>
      <c r="B173" s="41"/>
      <c r="C173" s="257" t="s">
        <v>306</v>
      </c>
      <c r="D173" s="257" t="s">
        <v>360</v>
      </c>
      <c r="E173" s="258" t="s">
        <v>551</v>
      </c>
      <c r="F173" s="259" t="s">
        <v>552</v>
      </c>
      <c r="G173" s="260" t="s">
        <v>184</v>
      </c>
      <c r="H173" s="261">
        <v>14.916</v>
      </c>
      <c r="I173" s="262"/>
      <c r="J173" s="263">
        <f>ROUND(I173*H173,2)</f>
        <v>0</v>
      </c>
      <c r="K173" s="259" t="s">
        <v>185</v>
      </c>
      <c r="L173" s="264"/>
      <c r="M173" s="265" t="s">
        <v>19</v>
      </c>
      <c r="N173" s="266" t="s">
        <v>43</v>
      </c>
      <c r="O173" s="86"/>
      <c r="P173" s="215">
        <f>O173*H173</f>
        <v>0</v>
      </c>
      <c r="Q173" s="215">
        <v>0.00089999999999999998</v>
      </c>
      <c r="R173" s="215">
        <f>Q173*H173</f>
        <v>0.0134244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302</v>
      </c>
      <c r="AT173" s="217" t="s">
        <v>360</v>
      </c>
      <c r="AU173" s="217" t="s">
        <v>82</v>
      </c>
      <c r="AY173" s="19" t="s">
        <v>178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206</v>
      </c>
      <c r="BM173" s="217" t="s">
        <v>847</v>
      </c>
    </row>
    <row r="174" s="13" customFormat="1">
      <c r="A174" s="13"/>
      <c r="B174" s="224"/>
      <c r="C174" s="225"/>
      <c r="D174" s="226" t="s">
        <v>189</v>
      </c>
      <c r="E174" s="227" t="s">
        <v>19</v>
      </c>
      <c r="F174" s="228" t="s">
        <v>190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189</v>
      </c>
      <c r="AU174" s="234" t="s">
        <v>82</v>
      </c>
      <c r="AV174" s="13" t="s">
        <v>80</v>
      </c>
      <c r="AW174" s="13" t="s">
        <v>33</v>
      </c>
      <c r="AX174" s="13" t="s">
        <v>72</v>
      </c>
      <c r="AY174" s="234" t="s">
        <v>178</v>
      </c>
    </row>
    <row r="175" s="13" customFormat="1">
      <c r="A175" s="13"/>
      <c r="B175" s="224"/>
      <c r="C175" s="225"/>
      <c r="D175" s="226" t="s">
        <v>189</v>
      </c>
      <c r="E175" s="227" t="s">
        <v>19</v>
      </c>
      <c r="F175" s="228" t="s">
        <v>550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189</v>
      </c>
      <c r="AU175" s="234" t="s">
        <v>82</v>
      </c>
      <c r="AV175" s="13" t="s">
        <v>80</v>
      </c>
      <c r="AW175" s="13" t="s">
        <v>33</v>
      </c>
      <c r="AX175" s="13" t="s">
        <v>72</v>
      </c>
      <c r="AY175" s="234" t="s">
        <v>178</v>
      </c>
    </row>
    <row r="176" s="14" customFormat="1">
      <c r="A176" s="14"/>
      <c r="B176" s="235"/>
      <c r="C176" s="236"/>
      <c r="D176" s="226" t="s">
        <v>189</v>
      </c>
      <c r="E176" s="237" t="s">
        <v>19</v>
      </c>
      <c r="F176" s="238" t="s">
        <v>833</v>
      </c>
      <c r="G176" s="236"/>
      <c r="H176" s="239">
        <v>12.43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189</v>
      </c>
      <c r="AU176" s="245" t="s">
        <v>82</v>
      </c>
      <c r="AV176" s="14" t="s">
        <v>82</v>
      </c>
      <c r="AW176" s="14" t="s">
        <v>33</v>
      </c>
      <c r="AX176" s="14" t="s">
        <v>72</v>
      </c>
      <c r="AY176" s="245" t="s">
        <v>178</v>
      </c>
    </row>
    <row r="177" s="15" customFormat="1">
      <c r="A177" s="15"/>
      <c r="B177" s="246"/>
      <c r="C177" s="247"/>
      <c r="D177" s="226" t="s">
        <v>189</v>
      </c>
      <c r="E177" s="248" t="s">
        <v>19</v>
      </c>
      <c r="F177" s="249" t="s">
        <v>193</v>
      </c>
      <c r="G177" s="247"/>
      <c r="H177" s="250">
        <v>12.43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189</v>
      </c>
      <c r="AU177" s="256" t="s">
        <v>82</v>
      </c>
      <c r="AV177" s="15" t="s">
        <v>186</v>
      </c>
      <c r="AW177" s="15" t="s">
        <v>33</v>
      </c>
      <c r="AX177" s="15" t="s">
        <v>72</v>
      </c>
      <c r="AY177" s="256" t="s">
        <v>178</v>
      </c>
    </row>
    <row r="178" s="14" customFormat="1">
      <c r="A178" s="14"/>
      <c r="B178" s="235"/>
      <c r="C178" s="236"/>
      <c r="D178" s="226" t="s">
        <v>189</v>
      </c>
      <c r="E178" s="237" t="s">
        <v>19</v>
      </c>
      <c r="F178" s="238" t="s">
        <v>848</v>
      </c>
      <c r="G178" s="236"/>
      <c r="H178" s="239">
        <v>14.916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189</v>
      </c>
      <c r="AU178" s="245" t="s">
        <v>82</v>
      </c>
      <c r="AV178" s="14" t="s">
        <v>82</v>
      </c>
      <c r="AW178" s="14" t="s">
        <v>33</v>
      </c>
      <c r="AX178" s="14" t="s">
        <v>72</v>
      </c>
      <c r="AY178" s="245" t="s">
        <v>178</v>
      </c>
    </row>
    <row r="179" s="15" customFormat="1">
      <c r="A179" s="15"/>
      <c r="B179" s="246"/>
      <c r="C179" s="247"/>
      <c r="D179" s="226" t="s">
        <v>189</v>
      </c>
      <c r="E179" s="248" t="s">
        <v>19</v>
      </c>
      <c r="F179" s="249" t="s">
        <v>193</v>
      </c>
      <c r="G179" s="247"/>
      <c r="H179" s="250">
        <v>14.916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189</v>
      </c>
      <c r="AU179" s="256" t="s">
        <v>82</v>
      </c>
      <c r="AV179" s="15" t="s">
        <v>186</v>
      </c>
      <c r="AW179" s="15" t="s">
        <v>33</v>
      </c>
      <c r="AX179" s="15" t="s">
        <v>80</v>
      </c>
      <c r="AY179" s="256" t="s">
        <v>178</v>
      </c>
    </row>
    <row r="180" s="12" customFormat="1" ht="22.8" customHeight="1">
      <c r="A180" s="12"/>
      <c r="B180" s="190"/>
      <c r="C180" s="191"/>
      <c r="D180" s="192" t="s">
        <v>71</v>
      </c>
      <c r="E180" s="204" t="s">
        <v>554</v>
      </c>
      <c r="F180" s="204" t="s">
        <v>555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SUM(P181:P192)</f>
        <v>0</v>
      </c>
      <c r="Q180" s="198"/>
      <c r="R180" s="199">
        <f>SUM(R181:R192)</f>
        <v>0.017445449999999998</v>
      </c>
      <c r="S180" s="198"/>
      <c r="T180" s="20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82</v>
      </c>
      <c r="AT180" s="202" t="s">
        <v>71</v>
      </c>
      <c r="AU180" s="202" t="s">
        <v>80</v>
      </c>
      <c r="AY180" s="201" t="s">
        <v>178</v>
      </c>
      <c r="BK180" s="203">
        <f>SUM(BK181:BK192)</f>
        <v>0</v>
      </c>
    </row>
    <row r="181" s="2" customFormat="1" ht="16.5" customHeight="1">
      <c r="A181" s="40"/>
      <c r="B181" s="41"/>
      <c r="C181" s="206" t="s">
        <v>260</v>
      </c>
      <c r="D181" s="206" t="s">
        <v>181</v>
      </c>
      <c r="E181" s="207" t="s">
        <v>568</v>
      </c>
      <c r="F181" s="208" t="s">
        <v>569</v>
      </c>
      <c r="G181" s="209" t="s">
        <v>184</v>
      </c>
      <c r="H181" s="210">
        <v>35.969999999999999</v>
      </c>
      <c r="I181" s="211"/>
      <c r="J181" s="212">
        <f>ROUND(I181*H181,2)</f>
        <v>0</v>
      </c>
      <c r="K181" s="208" t="s">
        <v>185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0.00020000000000000001</v>
      </c>
      <c r="R181" s="215">
        <f>Q181*H181</f>
        <v>0.0071939999999999999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206</v>
      </c>
      <c r="AT181" s="217" t="s">
        <v>181</v>
      </c>
      <c r="AU181" s="217" t="s">
        <v>82</v>
      </c>
      <c r="AY181" s="19" t="s">
        <v>178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206</v>
      </c>
      <c r="BM181" s="217" t="s">
        <v>302</v>
      </c>
    </row>
    <row r="182" s="2" customFormat="1">
      <c r="A182" s="40"/>
      <c r="B182" s="41"/>
      <c r="C182" s="42"/>
      <c r="D182" s="219" t="s">
        <v>187</v>
      </c>
      <c r="E182" s="42"/>
      <c r="F182" s="220" t="s">
        <v>571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187</v>
      </c>
      <c r="AU182" s="19" t="s">
        <v>82</v>
      </c>
    </row>
    <row r="183" s="13" customFormat="1">
      <c r="A183" s="13"/>
      <c r="B183" s="224"/>
      <c r="C183" s="225"/>
      <c r="D183" s="226" t="s">
        <v>189</v>
      </c>
      <c r="E183" s="227" t="s">
        <v>19</v>
      </c>
      <c r="F183" s="228" t="s">
        <v>736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189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178</v>
      </c>
    </row>
    <row r="184" s="14" customFormat="1">
      <c r="A184" s="14"/>
      <c r="B184" s="235"/>
      <c r="C184" s="236"/>
      <c r="D184" s="226" t="s">
        <v>189</v>
      </c>
      <c r="E184" s="237" t="s">
        <v>19</v>
      </c>
      <c r="F184" s="238" t="s">
        <v>849</v>
      </c>
      <c r="G184" s="236"/>
      <c r="H184" s="239">
        <v>32.835000000000001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189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178</v>
      </c>
    </row>
    <row r="185" s="14" customFormat="1">
      <c r="A185" s="14"/>
      <c r="B185" s="235"/>
      <c r="C185" s="236"/>
      <c r="D185" s="226" t="s">
        <v>189</v>
      </c>
      <c r="E185" s="237" t="s">
        <v>19</v>
      </c>
      <c r="F185" s="238" t="s">
        <v>842</v>
      </c>
      <c r="G185" s="236"/>
      <c r="H185" s="239">
        <v>3.1349999999999998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189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178</v>
      </c>
    </row>
    <row r="186" s="15" customFormat="1">
      <c r="A186" s="15"/>
      <c r="B186" s="246"/>
      <c r="C186" s="247"/>
      <c r="D186" s="226" t="s">
        <v>189</v>
      </c>
      <c r="E186" s="248" t="s">
        <v>19</v>
      </c>
      <c r="F186" s="249" t="s">
        <v>193</v>
      </c>
      <c r="G186" s="247"/>
      <c r="H186" s="250">
        <v>35.969999999999999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189</v>
      </c>
      <c r="AU186" s="256" t="s">
        <v>82</v>
      </c>
      <c r="AV186" s="15" t="s">
        <v>186</v>
      </c>
      <c r="AW186" s="15" t="s">
        <v>33</v>
      </c>
      <c r="AX186" s="15" t="s">
        <v>80</v>
      </c>
      <c r="AY186" s="256" t="s">
        <v>178</v>
      </c>
    </row>
    <row r="187" s="2" customFormat="1" ht="24.15" customHeight="1">
      <c r="A187" s="40"/>
      <c r="B187" s="41"/>
      <c r="C187" s="206" t="s">
        <v>7</v>
      </c>
      <c r="D187" s="206" t="s">
        <v>181</v>
      </c>
      <c r="E187" s="207" t="s">
        <v>578</v>
      </c>
      <c r="F187" s="208" t="s">
        <v>579</v>
      </c>
      <c r="G187" s="209" t="s">
        <v>184</v>
      </c>
      <c r="H187" s="210">
        <v>35.969999999999999</v>
      </c>
      <c r="I187" s="211"/>
      <c r="J187" s="212">
        <f>ROUND(I187*H187,2)</f>
        <v>0</v>
      </c>
      <c r="K187" s="208" t="s">
        <v>185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0.00028499999999999999</v>
      </c>
      <c r="R187" s="215">
        <f>Q187*H187</f>
        <v>0.010251449999999999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206</v>
      </c>
      <c r="AT187" s="217" t="s">
        <v>181</v>
      </c>
      <c r="AU187" s="217" t="s">
        <v>82</v>
      </c>
      <c r="AY187" s="19" t="s">
        <v>178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206</v>
      </c>
      <c r="BM187" s="217" t="s">
        <v>309</v>
      </c>
    </row>
    <row r="188" s="2" customFormat="1">
      <c r="A188" s="40"/>
      <c r="B188" s="41"/>
      <c r="C188" s="42"/>
      <c r="D188" s="219" t="s">
        <v>187</v>
      </c>
      <c r="E188" s="42"/>
      <c r="F188" s="220" t="s">
        <v>581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187</v>
      </c>
      <c r="AU188" s="19" t="s">
        <v>82</v>
      </c>
    </row>
    <row r="189" s="13" customFormat="1">
      <c r="A189" s="13"/>
      <c r="B189" s="224"/>
      <c r="C189" s="225"/>
      <c r="D189" s="226" t="s">
        <v>189</v>
      </c>
      <c r="E189" s="227" t="s">
        <v>19</v>
      </c>
      <c r="F189" s="228" t="s">
        <v>736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189</v>
      </c>
      <c r="AU189" s="234" t="s">
        <v>82</v>
      </c>
      <c r="AV189" s="13" t="s">
        <v>80</v>
      </c>
      <c r="AW189" s="13" t="s">
        <v>33</v>
      </c>
      <c r="AX189" s="13" t="s">
        <v>72</v>
      </c>
      <c r="AY189" s="234" t="s">
        <v>178</v>
      </c>
    </row>
    <row r="190" s="14" customFormat="1">
      <c r="A190" s="14"/>
      <c r="B190" s="235"/>
      <c r="C190" s="236"/>
      <c r="D190" s="226" t="s">
        <v>189</v>
      </c>
      <c r="E190" s="237" t="s">
        <v>19</v>
      </c>
      <c r="F190" s="238" t="s">
        <v>849</v>
      </c>
      <c r="G190" s="236"/>
      <c r="H190" s="239">
        <v>32.835000000000001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189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178</v>
      </c>
    </row>
    <row r="191" s="14" customFormat="1">
      <c r="A191" s="14"/>
      <c r="B191" s="235"/>
      <c r="C191" s="236"/>
      <c r="D191" s="226" t="s">
        <v>189</v>
      </c>
      <c r="E191" s="237" t="s">
        <v>19</v>
      </c>
      <c r="F191" s="238" t="s">
        <v>842</v>
      </c>
      <c r="G191" s="236"/>
      <c r="H191" s="239">
        <v>3.1349999999999998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189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178</v>
      </c>
    </row>
    <row r="192" s="15" customFormat="1">
      <c r="A192" s="15"/>
      <c r="B192" s="246"/>
      <c r="C192" s="247"/>
      <c r="D192" s="226" t="s">
        <v>189</v>
      </c>
      <c r="E192" s="248" t="s">
        <v>19</v>
      </c>
      <c r="F192" s="249" t="s">
        <v>193</v>
      </c>
      <c r="G192" s="247"/>
      <c r="H192" s="250">
        <v>35.969999999999999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189</v>
      </c>
      <c r="AU192" s="256" t="s">
        <v>82</v>
      </c>
      <c r="AV192" s="15" t="s">
        <v>186</v>
      </c>
      <c r="AW192" s="15" t="s">
        <v>33</v>
      </c>
      <c r="AX192" s="15" t="s">
        <v>80</v>
      </c>
      <c r="AY192" s="256" t="s">
        <v>178</v>
      </c>
    </row>
    <row r="193" s="12" customFormat="1" ht="25.92" customHeight="1">
      <c r="A193" s="12"/>
      <c r="B193" s="190"/>
      <c r="C193" s="191"/>
      <c r="D193" s="192" t="s">
        <v>71</v>
      </c>
      <c r="E193" s="193" t="s">
        <v>582</v>
      </c>
      <c r="F193" s="193" t="s">
        <v>583</v>
      </c>
      <c r="G193" s="191"/>
      <c r="H193" s="191"/>
      <c r="I193" s="194"/>
      <c r="J193" s="195">
        <f>BK193</f>
        <v>0</v>
      </c>
      <c r="K193" s="191"/>
      <c r="L193" s="196"/>
      <c r="M193" s="197"/>
      <c r="N193" s="198"/>
      <c r="O193" s="198"/>
      <c r="P193" s="199">
        <f>SUM(P194:P199)</f>
        <v>0</v>
      </c>
      <c r="Q193" s="198"/>
      <c r="R193" s="199">
        <f>SUM(R194:R199)</f>
        <v>0</v>
      </c>
      <c r="S193" s="198"/>
      <c r="T193" s="200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186</v>
      </c>
      <c r="AT193" s="202" t="s">
        <v>71</v>
      </c>
      <c r="AU193" s="202" t="s">
        <v>72</v>
      </c>
      <c r="AY193" s="201" t="s">
        <v>178</v>
      </c>
      <c r="BK193" s="203">
        <f>SUM(BK194:BK199)</f>
        <v>0</v>
      </c>
    </row>
    <row r="194" s="2" customFormat="1" ht="16.5" customHeight="1">
      <c r="A194" s="40"/>
      <c r="B194" s="41"/>
      <c r="C194" s="206" t="s">
        <v>265</v>
      </c>
      <c r="D194" s="206" t="s">
        <v>181</v>
      </c>
      <c r="E194" s="207" t="s">
        <v>584</v>
      </c>
      <c r="F194" s="208" t="s">
        <v>585</v>
      </c>
      <c r="G194" s="209" t="s">
        <v>586</v>
      </c>
      <c r="H194" s="210">
        <v>16</v>
      </c>
      <c r="I194" s="211"/>
      <c r="J194" s="212">
        <f>ROUND(I194*H194,2)</f>
        <v>0</v>
      </c>
      <c r="K194" s="208" t="s">
        <v>185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587</v>
      </c>
      <c r="AT194" s="217" t="s">
        <v>181</v>
      </c>
      <c r="AU194" s="217" t="s">
        <v>80</v>
      </c>
      <c r="AY194" s="19" t="s">
        <v>178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587</v>
      </c>
      <c r="BM194" s="217" t="s">
        <v>850</v>
      </c>
    </row>
    <row r="195" s="2" customFormat="1">
      <c r="A195" s="40"/>
      <c r="B195" s="41"/>
      <c r="C195" s="42"/>
      <c r="D195" s="219" t="s">
        <v>187</v>
      </c>
      <c r="E195" s="42"/>
      <c r="F195" s="220" t="s">
        <v>589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187</v>
      </c>
      <c r="AU195" s="19" t="s">
        <v>80</v>
      </c>
    </row>
    <row r="196" s="13" customFormat="1">
      <c r="A196" s="13"/>
      <c r="B196" s="224"/>
      <c r="C196" s="225"/>
      <c r="D196" s="226" t="s">
        <v>189</v>
      </c>
      <c r="E196" s="227" t="s">
        <v>19</v>
      </c>
      <c r="F196" s="228" t="s">
        <v>590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189</v>
      </c>
      <c r="AU196" s="234" t="s">
        <v>80</v>
      </c>
      <c r="AV196" s="13" t="s">
        <v>80</v>
      </c>
      <c r="AW196" s="13" t="s">
        <v>33</v>
      </c>
      <c r="AX196" s="13" t="s">
        <v>72</v>
      </c>
      <c r="AY196" s="234" t="s">
        <v>178</v>
      </c>
    </row>
    <row r="197" s="13" customFormat="1">
      <c r="A197" s="13"/>
      <c r="B197" s="224"/>
      <c r="C197" s="225"/>
      <c r="D197" s="226" t="s">
        <v>189</v>
      </c>
      <c r="E197" s="227" t="s">
        <v>19</v>
      </c>
      <c r="F197" s="228" t="s">
        <v>851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189</v>
      </c>
      <c r="AU197" s="234" t="s">
        <v>80</v>
      </c>
      <c r="AV197" s="13" t="s">
        <v>80</v>
      </c>
      <c r="AW197" s="13" t="s">
        <v>33</v>
      </c>
      <c r="AX197" s="13" t="s">
        <v>72</v>
      </c>
      <c r="AY197" s="234" t="s">
        <v>178</v>
      </c>
    </row>
    <row r="198" s="14" customFormat="1">
      <c r="A198" s="14"/>
      <c r="B198" s="235"/>
      <c r="C198" s="236"/>
      <c r="D198" s="226" t="s">
        <v>189</v>
      </c>
      <c r="E198" s="237" t="s">
        <v>19</v>
      </c>
      <c r="F198" s="238" t="s">
        <v>852</v>
      </c>
      <c r="G198" s="236"/>
      <c r="H198" s="239">
        <v>16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189</v>
      </c>
      <c r="AU198" s="245" t="s">
        <v>80</v>
      </c>
      <c r="AV198" s="14" t="s">
        <v>82</v>
      </c>
      <c r="AW198" s="14" t="s">
        <v>33</v>
      </c>
      <c r="AX198" s="14" t="s">
        <v>72</v>
      </c>
      <c r="AY198" s="245" t="s">
        <v>178</v>
      </c>
    </row>
    <row r="199" s="15" customFormat="1">
      <c r="A199" s="15"/>
      <c r="B199" s="246"/>
      <c r="C199" s="247"/>
      <c r="D199" s="226" t="s">
        <v>189</v>
      </c>
      <c r="E199" s="248" t="s">
        <v>19</v>
      </c>
      <c r="F199" s="249" t="s">
        <v>193</v>
      </c>
      <c r="G199" s="247"/>
      <c r="H199" s="250">
        <v>16</v>
      </c>
      <c r="I199" s="251"/>
      <c r="J199" s="247"/>
      <c r="K199" s="247"/>
      <c r="L199" s="252"/>
      <c r="M199" s="267"/>
      <c r="N199" s="268"/>
      <c r="O199" s="268"/>
      <c r="P199" s="268"/>
      <c r="Q199" s="268"/>
      <c r="R199" s="268"/>
      <c r="S199" s="268"/>
      <c r="T199" s="26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189</v>
      </c>
      <c r="AU199" s="256" t="s">
        <v>80</v>
      </c>
      <c r="AV199" s="15" t="s">
        <v>186</v>
      </c>
      <c r="AW199" s="15" t="s">
        <v>33</v>
      </c>
      <c r="AX199" s="15" t="s">
        <v>80</v>
      </c>
      <c r="AY199" s="256" t="s">
        <v>178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ZFu2PpfiqIrpQvvR2uw2ERmBFe2DxsZlrobJ6Pn3HIc8ftrJNa4pHG/CwnhY7xbqOg+bNS+fNT+5CCyekLUStA==" hashValue="51lA0WZBs7ffPE12VXaSqkVC/Ws/6AFYhRhmE6Ma2LU8gD8eSs9OF0TihOPN71nEPXJXxJoxLFeYbe4bp9BrIw==" algorithmName="SHA-512" password="CC35"/>
  <autoFilter ref="C91:K19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32481215"/>
    <hyperlink ref="F103" r:id="rId2" display="https://podminky.urs.cz/item/CS_URS_2024_02/949101111"/>
    <hyperlink ref="F108" r:id="rId3" display="https://podminky.urs.cz/item/CS_URS_2024_02/952901111"/>
    <hyperlink ref="F113" r:id="rId4" display="https://podminky.urs.cz/item/CS_URS_2024_02/985131311"/>
    <hyperlink ref="F118" r:id="rId5" display="https://podminky.urs.cz/item/CS_URS_2024_02/997013213"/>
    <hyperlink ref="F120" r:id="rId6" display="https://podminky.urs.cz/item/CS_URS_2024_02/997013501"/>
    <hyperlink ref="F122" r:id="rId7" display="https://podminky.urs.cz/item/CS_URS_2024_02/997013509"/>
    <hyperlink ref="F126" r:id="rId8" display="https://podminky.urs.cz/item/CS_URS_2024_02/997013631"/>
    <hyperlink ref="F129" r:id="rId9" display="https://podminky.urs.cz/item/CS_URS_2024_02/998018002"/>
    <hyperlink ref="F137" r:id="rId10" display="https://podminky.urs.cz/item/CS_URS_2024_02/998727122"/>
    <hyperlink ref="F140" r:id="rId11" display="https://podminky.urs.cz/item/CS_URS_2024_02/763111321"/>
    <hyperlink ref="F145" r:id="rId12" display="https://podminky.urs.cz/item/CS_URS_2024_02/763111717"/>
    <hyperlink ref="F150" r:id="rId13" display="https://podminky.urs.cz/item/CS_URS_2024_02/763111751"/>
    <hyperlink ref="F155" r:id="rId14" display="https://podminky.urs.cz/item/CS_URS_2024_02/763111771"/>
    <hyperlink ref="F160" r:id="rId15" display="https://podminky.urs.cz/item/CS_URS_2024_02/763111812"/>
    <hyperlink ref="F165" r:id="rId16" display="https://podminky.urs.cz/item/CS_URS_2024_02/998763332"/>
    <hyperlink ref="F168" r:id="rId17" display="https://podminky.urs.cz/item/CS_URS_2024_02/783000103"/>
    <hyperlink ref="F182" r:id="rId18" display="https://podminky.urs.cz/item/CS_URS_2024_02/784181121"/>
    <hyperlink ref="F188" r:id="rId19" display="https://podminky.urs.cz/item/CS_URS_2024_02/784211101"/>
    <hyperlink ref="F195" r:id="rId20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ROUND((SUM(BE89:BE182)),  2)</f>
        <v>0</v>
      </c>
      <c r="G33" s="40"/>
      <c r="H33" s="40"/>
      <c r="I33" s="150">
        <v>0.20999999999999999</v>
      </c>
      <c r="J33" s="149">
        <f>ROUND(((SUM(BE89:BE182))*I33),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ROUND((SUM(BF89:BF182)),  2)</f>
        <v>0</v>
      </c>
      <c r="G34" s="40"/>
      <c r="H34" s="40"/>
      <c r="I34" s="150">
        <v>0.12</v>
      </c>
      <c r="J34" s="149">
        <f>ROUND(((SUM(BF89:BF182))*I34),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ROUND((SUM(BG89:BG182)),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ROUND((SUM(BH89:BH182)),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ROUND((SUM(BI89:BI182)),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2024-079-07 - SO07 - střecha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142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854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742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149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151</v>
      </c>
      <c r="E64" s="170"/>
      <c r="F64" s="170"/>
      <c r="G64" s="170"/>
      <c r="H64" s="170"/>
      <c r="I64" s="170"/>
      <c r="J64" s="171">
        <f>J115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855</v>
      </c>
      <c r="E65" s="176"/>
      <c r="F65" s="176"/>
      <c r="G65" s="176"/>
      <c r="H65" s="176"/>
      <c r="I65" s="176"/>
      <c r="J65" s="177">
        <f>J116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856</v>
      </c>
      <c r="E66" s="176"/>
      <c r="F66" s="176"/>
      <c r="G66" s="176"/>
      <c r="H66" s="176"/>
      <c r="I66" s="176"/>
      <c r="J66" s="177">
        <f>J142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857</v>
      </c>
      <c r="E67" s="176"/>
      <c r="F67" s="176"/>
      <c r="G67" s="176"/>
      <c r="H67" s="176"/>
      <c r="I67" s="176"/>
      <c r="J67" s="177">
        <f>J148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156</v>
      </c>
      <c r="E68" s="176"/>
      <c r="F68" s="176"/>
      <c r="G68" s="176"/>
      <c r="H68" s="176"/>
      <c r="I68" s="176"/>
      <c r="J68" s="177">
        <f>J161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162</v>
      </c>
      <c r="E69" s="170"/>
      <c r="F69" s="170"/>
      <c r="G69" s="170"/>
      <c r="H69" s="170"/>
      <c r="I69" s="170"/>
      <c r="J69" s="171">
        <f>J176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 xml:space="preserve"> ČZU - FLD  - Dřevařský pavilon, stavební úpravy m.č. 2.09, 2.10, 2.11, 2.12, 2.21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135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2024-079-07 - SO07 - střecha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KAMÝCKÁ 1176, PRAHA - SUCHDOL </v>
      </c>
      <c r="G83" s="42"/>
      <c r="H83" s="42"/>
      <c r="I83" s="34" t="s">
        <v>23</v>
      </c>
      <c r="J83" s="74" t="str">
        <f>IF(J12="","",J12)</f>
        <v>4. 10. 2024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ČZU V PRAZE, FAKULTA LESNICKÁ A DŘEVAŘSKÁ, Praha 6</v>
      </c>
      <c r="G85" s="42"/>
      <c r="H85" s="42"/>
      <c r="I85" s="34" t="s">
        <v>31</v>
      </c>
      <c r="J85" s="38" t="str">
        <f>E21</f>
        <v>Ing. Vladimír Čapka Gerstnerova 5/658 Praha 7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164</v>
      </c>
      <c r="D88" s="182" t="s">
        <v>57</v>
      </c>
      <c r="E88" s="182" t="s">
        <v>53</v>
      </c>
      <c r="F88" s="182" t="s">
        <v>54</v>
      </c>
      <c r="G88" s="182" t="s">
        <v>165</v>
      </c>
      <c r="H88" s="182" t="s">
        <v>166</v>
      </c>
      <c r="I88" s="182" t="s">
        <v>167</v>
      </c>
      <c r="J88" s="182" t="s">
        <v>140</v>
      </c>
      <c r="K88" s="183" t="s">
        <v>168</v>
      </c>
      <c r="L88" s="184"/>
      <c r="M88" s="94" t="s">
        <v>19</v>
      </c>
      <c r="N88" s="95" t="s">
        <v>42</v>
      </c>
      <c r="O88" s="95" t="s">
        <v>169</v>
      </c>
      <c r="P88" s="95" t="s">
        <v>170</v>
      </c>
      <c r="Q88" s="95" t="s">
        <v>171</v>
      </c>
      <c r="R88" s="95" t="s">
        <v>172</v>
      </c>
      <c r="S88" s="95" t="s">
        <v>173</v>
      </c>
      <c r="T88" s="96" t="s">
        <v>174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175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P90+P115+P176</f>
        <v>0</v>
      </c>
      <c r="Q89" s="98"/>
      <c r="R89" s="187">
        <f>R90+R115+R176</f>
        <v>0</v>
      </c>
      <c r="S89" s="98"/>
      <c r="T89" s="188">
        <f>T90+T115+T176</f>
        <v>0.64779999999999993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141</v>
      </c>
      <c r="BK89" s="189">
        <f>BK90+BK115+BK176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176</v>
      </c>
      <c r="F90" s="193" t="s">
        <v>177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P91+P96+P104</f>
        <v>0</v>
      </c>
      <c r="Q90" s="198"/>
      <c r="R90" s="199">
        <f>R91+R96+R104</f>
        <v>0</v>
      </c>
      <c r="S90" s="198"/>
      <c r="T90" s="200">
        <f>T91+T96+T104</f>
        <v>0.26700000000000002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178</v>
      </c>
      <c r="BK90" s="203">
        <f>BK91+BK96+BK104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224</v>
      </c>
      <c r="F91" s="204" t="s">
        <v>858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SUM(P92:P95)</f>
        <v>0</v>
      </c>
      <c r="Q91" s="198"/>
      <c r="R91" s="199">
        <f>SUM(R92:R95)</f>
        <v>0</v>
      </c>
      <c r="S91" s="198"/>
      <c r="T91" s="200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178</v>
      </c>
      <c r="BK91" s="203">
        <f>SUM(BK92:BK95)</f>
        <v>0</v>
      </c>
    </row>
    <row r="92" s="2" customFormat="1" ht="16.5" customHeight="1">
      <c r="A92" s="40"/>
      <c r="B92" s="41"/>
      <c r="C92" s="206" t="s">
        <v>80</v>
      </c>
      <c r="D92" s="206" t="s">
        <v>181</v>
      </c>
      <c r="E92" s="207" t="s">
        <v>859</v>
      </c>
      <c r="F92" s="208" t="s">
        <v>860</v>
      </c>
      <c r="G92" s="209" t="s">
        <v>214</v>
      </c>
      <c r="H92" s="210">
        <v>0.29999999999999999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186</v>
      </c>
      <c r="AT92" s="217" t="s">
        <v>181</v>
      </c>
      <c r="AU92" s="217" t="s">
        <v>82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186</v>
      </c>
      <c r="BM92" s="217" t="s">
        <v>82</v>
      </c>
    </row>
    <row r="93" s="13" customFormat="1">
      <c r="A93" s="13"/>
      <c r="B93" s="224"/>
      <c r="C93" s="225"/>
      <c r="D93" s="226" t="s">
        <v>189</v>
      </c>
      <c r="E93" s="227" t="s">
        <v>19</v>
      </c>
      <c r="F93" s="228" t="s">
        <v>861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189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178</v>
      </c>
    </row>
    <row r="94" s="14" customFormat="1">
      <c r="A94" s="14"/>
      <c r="B94" s="235"/>
      <c r="C94" s="236"/>
      <c r="D94" s="226" t="s">
        <v>189</v>
      </c>
      <c r="E94" s="237" t="s">
        <v>19</v>
      </c>
      <c r="F94" s="238" t="s">
        <v>862</v>
      </c>
      <c r="G94" s="236"/>
      <c r="H94" s="239">
        <v>0.29999999999999999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189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178</v>
      </c>
    </row>
    <row r="95" s="15" customFormat="1">
      <c r="A95" s="15"/>
      <c r="B95" s="246"/>
      <c r="C95" s="247"/>
      <c r="D95" s="226" t="s">
        <v>189</v>
      </c>
      <c r="E95" s="248" t="s">
        <v>19</v>
      </c>
      <c r="F95" s="249" t="s">
        <v>193</v>
      </c>
      <c r="G95" s="247"/>
      <c r="H95" s="250">
        <v>0.29999999999999999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189</v>
      </c>
      <c r="AU95" s="256" t="s">
        <v>82</v>
      </c>
      <c r="AV95" s="15" t="s">
        <v>186</v>
      </c>
      <c r="AW95" s="15" t="s">
        <v>33</v>
      </c>
      <c r="AX95" s="15" t="s">
        <v>80</v>
      </c>
      <c r="AY95" s="256" t="s">
        <v>178</v>
      </c>
    </row>
    <row r="96" s="12" customFormat="1" ht="22.8" customHeight="1">
      <c r="A96" s="12"/>
      <c r="B96" s="190"/>
      <c r="C96" s="191"/>
      <c r="D96" s="192" t="s">
        <v>71</v>
      </c>
      <c r="E96" s="204" t="s">
        <v>248</v>
      </c>
      <c r="F96" s="204" t="s">
        <v>748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SUM(P97:P103)</f>
        <v>0</v>
      </c>
      <c r="Q96" s="198"/>
      <c r="R96" s="199">
        <f>SUM(R97:R103)</f>
        <v>0</v>
      </c>
      <c r="S96" s="198"/>
      <c r="T96" s="200">
        <f>SUM(T97:T103)</f>
        <v>0.26700000000000002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178</v>
      </c>
      <c r="BK96" s="203">
        <f>SUM(BK97:BK103)</f>
        <v>0</v>
      </c>
    </row>
    <row r="97" s="2" customFormat="1" ht="24.15" customHeight="1">
      <c r="A97" s="40"/>
      <c r="B97" s="41"/>
      <c r="C97" s="206" t="s">
        <v>82</v>
      </c>
      <c r="D97" s="206" t="s">
        <v>181</v>
      </c>
      <c r="E97" s="207" t="s">
        <v>863</v>
      </c>
      <c r="F97" s="208" t="s">
        <v>864</v>
      </c>
      <c r="G97" s="209" t="s">
        <v>333</v>
      </c>
      <c r="H97" s="210">
        <v>3</v>
      </c>
      <c r="I97" s="211"/>
      <c r="J97" s="212">
        <f>ROUND(I97*H97,2)</f>
        <v>0</v>
      </c>
      <c r="K97" s="208" t="s">
        <v>185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0.088999999999999996</v>
      </c>
      <c r="T97" s="216">
        <f>S97*H97</f>
        <v>0.26700000000000002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186</v>
      </c>
      <c r="AT97" s="217" t="s">
        <v>181</v>
      </c>
      <c r="AU97" s="217" t="s">
        <v>82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186</v>
      </c>
      <c r="BM97" s="217" t="s">
        <v>186</v>
      </c>
    </row>
    <row r="98" s="2" customFormat="1">
      <c r="A98" s="40"/>
      <c r="B98" s="41"/>
      <c r="C98" s="42"/>
      <c r="D98" s="219" t="s">
        <v>187</v>
      </c>
      <c r="E98" s="42"/>
      <c r="F98" s="220" t="s">
        <v>865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187</v>
      </c>
      <c r="AU98" s="19" t="s">
        <v>82</v>
      </c>
    </row>
    <row r="99" s="13" customFormat="1">
      <c r="A99" s="13"/>
      <c r="B99" s="224"/>
      <c r="C99" s="225"/>
      <c r="D99" s="226" t="s">
        <v>189</v>
      </c>
      <c r="E99" s="227" t="s">
        <v>19</v>
      </c>
      <c r="F99" s="228" t="s">
        <v>866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189</v>
      </c>
      <c r="AU99" s="234" t="s">
        <v>82</v>
      </c>
      <c r="AV99" s="13" t="s">
        <v>80</v>
      </c>
      <c r="AW99" s="13" t="s">
        <v>33</v>
      </c>
      <c r="AX99" s="13" t="s">
        <v>72</v>
      </c>
      <c r="AY99" s="234" t="s">
        <v>178</v>
      </c>
    </row>
    <row r="100" s="13" customFormat="1">
      <c r="A100" s="13"/>
      <c r="B100" s="224"/>
      <c r="C100" s="225"/>
      <c r="D100" s="226" t="s">
        <v>189</v>
      </c>
      <c r="E100" s="227" t="s">
        <v>19</v>
      </c>
      <c r="F100" s="228" t="s">
        <v>867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189</v>
      </c>
      <c r="AU100" s="234" t="s">
        <v>82</v>
      </c>
      <c r="AV100" s="13" t="s">
        <v>80</v>
      </c>
      <c r="AW100" s="13" t="s">
        <v>33</v>
      </c>
      <c r="AX100" s="13" t="s">
        <v>72</v>
      </c>
      <c r="AY100" s="234" t="s">
        <v>178</v>
      </c>
    </row>
    <row r="101" s="13" customFormat="1">
      <c r="A101" s="13"/>
      <c r="B101" s="224"/>
      <c r="C101" s="225"/>
      <c r="D101" s="226" t="s">
        <v>189</v>
      </c>
      <c r="E101" s="227" t="s">
        <v>19</v>
      </c>
      <c r="F101" s="228" t="s">
        <v>868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189</v>
      </c>
      <c r="AU101" s="234" t="s">
        <v>82</v>
      </c>
      <c r="AV101" s="13" t="s">
        <v>80</v>
      </c>
      <c r="AW101" s="13" t="s">
        <v>33</v>
      </c>
      <c r="AX101" s="13" t="s">
        <v>72</v>
      </c>
      <c r="AY101" s="234" t="s">
        <v>178</v>
      </c>
    </row>
    <row r="102" s="14" customFormat="1">
      <c r="A102" s="14"/>
      <c r="B102" s="235"/>
      <c r="C102" s="236"/>
      <c r="D102" s="226" t="s">
        <v>189</v>
      </c>
      <c r="E102" s="237" t="s">
        <v>19</v>
      </c>
      <c r="F102" s="238" t="s">
        <v>203</v>
      </c>
      <c r="G102" s="236"/>
      <c r="H102" s="239">
        <v>3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189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178</v>
      </c>
    </row>
    <row r="103" s="15" customFormat="1">
      <c r="A103" s="15"/>
      <c r="B103" s="246"/>
      <c r="C103" s="247"/>
      <c r="D103" s="226" t="s">
        <v>189</v>
      </c>
      <c r="E103" s="248" t="s">
        <v>19</v>
      </c>
      <c r="F103" s="249" t="s">
        <v>193</v>
      </c>
      <c r="G103" s="247"/>
      <c r="H103" s="250">
        <v>3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189</v>
      </c>
      <c r="AU103" s="256" t="s">
        <v>82</v>
      </c>
      <c r="AV103" s="15" t="s">
        <v>186</v>
      </c>
      <c r="AW103" s="15" t="s">
        <v>33</v>
      </c>
      <c r="AX103" s="15" t="s">
        <v>80</v>
      </c>
      <c r="AY103" s="256" t="s">
        <v>178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246</v>
      </c>
      <c r="F104" s="204" t="s">
        <v>247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SUM(P105:P114)</f>
        <v>0</v>
      </c>
      <c r="Q104" s="198"/>
      <c r="R104" s="199">
        <f>SUM(R105:R114)</f>
        <v>0</v>
      </c>
      <c r="S104" s="198"/>
      <c r="T104" s="200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80</v>
      </c>
      <c r="AT104" s="202" t="s">
        <v>71</v>
      </c>
      <c r="AU104" s="202" t="s">
        <v>80</v>
      </c>
      <c r="AY104" s="201" t="s">
        <v>178</v>
      </c>
      <c r="BK104" s="203">
        <f>SUM(BK105:BK114)</f>
        <v>0</v>
      </c>
    </row>
    <row r="105" s="2" customFormat="1" ht="24.15" customHeight="1">
      <c r="A105" s="40"/>
      <c r="B105" s="41"/>
      <c r="C105" s="206" t="s">
        <v>203</v>
      </c>
      <c r="D105" s="206" t="s">
        <v>181</v>
      </c>
      <c r="E105" s="207" t="s">
        <v>249</v>
      </c>
      <c r="F105" s="208" t="s">
        <v>250</v>
      </c>
      <c r="G105" s="209" t="s">
        <v>251</v>
      </c>
      <c r="H105" s="210">
        <v>0.436</v>
      </c>
      <c r="I105" s="211"/>
      <c r="J105" s="212">
        <f>ROUND(I105*H105,2)</f>
        <v>0</v>
      </c>
      <c r="K105" s="208" t="s">
        <v>185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186</v>
      </c>
      <c r="AT105" s="217" t="s">
        <v>181</v>
      </c>
      <c r="AU105" s="217" t="s">
        <v>82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186</v>
      </c>
      <c r="BM105" s="217" t="s">
        <v>179</v>
      </c>
    </row>
    <row r="106" s="2" customFormat="1">
      <c r="A106" s="40"/>
      <c r="B106" s="41"/>
      <c r="C106" s="42"/>
      <c r="D106" s="219" t="s">
        <v>187</v>
      </c>
      <c r="E106" s="42"/>
      <c r="F106" s="220" t="s">
        <v>252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187</v>
      </c>
      <c r="AU106" s="19" t="s">
        <v>82</v>
      </c>
    </row>
    <row r="107" s="2" customFormat="1" ht="21.75" customHeight="1">
      <c r="A107" s="40"/>
      <c r="B107" s="41"/>
      <c r="C107" s="206" t="s">
        <v>186</v>
      </c>
      <c r="D107" s="206" t="s">
        <v>181</v>
      </c>
      <c r="E107" s="207" t="s">
        <v>253</v>
      </c>
      <c r="F107" s="208" t="s">
        <v>254</v>
      </c>
      <c r="G107" s="209" t="s">
        <v>251</v>
      </c>
      <c r="H107" s="210">
        <v>0.436</v>
      </c>
      <c r="I107" s="211"/>
      <c r="J107" s="212">
        <f>ROUND(I107*H107,2)</f>
        <v>0</v>
      </c>
      <c r="K107" s="208" t="s">
        <v>185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186</v>
      </c>
      <c r="AT107" s="217" t="s">
        <v>181</v>
      </c>
      <c r="AU107" s="217" t="s">
        <v>82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186</v>
      </c>
      <c r="BM107" s="217" t="s">
        <v>224</v>
      </c>
    </row>
    <row r="108" s="2" customFormat="1">
      <c r="A108" s="40"/>
      <c r="B108" s="41"/>
      <c r="C108" s="42"/>
      <c r="D108" s="219" t="s">
        <v>187</v>
      </c>
      <c r="E108" s="42"/>
      <c r="F108" s="220" t="s">
        <v>256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187</v>
      </c>
      <c r="AU108" s="19" t="s">
        <v>82</v>
      </c>
    </row>
    <row r="109" s="2" customFormat="1" ht="24.15" customHeight="1">
      <c r="A109" s="40"/>
      <c r="B109" s="41"/>
      <c r="C109" s="206" t="s">
        <v>220</v>
      </c>
      <c r="D109" s="206" t="s">
        <v>181</v>
      </c>
      <c r="E109" s="207" t="s">
        <v>258</v>
      </c>
      <c r="F109" s="208" t="s">
        <v>259</v>
      </c>
      <c r="G109" s="209" t="s">
        <v>251</v>
      </c>
      <c r="H109" s="210">
        <v>8.2840000000000007</v>
      </c>
      <c r="I109" s="211"/>
      <c r="J109" s="212">
        <f>ROUND(I109*H109,2)</f>
        <v>0</v>
      </c>
      <c r="K109" s="208" t="s">
        <v>185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186</v>
      </c>
      <c r="AT109" s="217" t="s">
        <v>181</v>
      </c>
      <c r="AU109" s="217" t="s">
        <v>82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186</v>
      </c>
      <c r="BM109" s="217" t="s">
        <v>230</v>
      </c>
    </row>
    <row r="110" s="2" customFormat="1">
      <c r="A110" s="40"/>
      <c r="B110" s="41"/>
      <c r="C110" s="42"/>
      <c r="D110" s="219" t="s">
        <v>187</v>
      </c>
      <c r="E110" s="42"/>
      <c r="F110" s="220" t="s">
        <v>261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187</v>
      </c>
      <c r="AU110" s="19" t="s">
        <v>82</v>
      </c>
    </row>
    <row r="111" s="14" customFormat="1">
      <c r="A111" s="14"/>
      <c r="B111" s="235"/>
      <c r="C111" s="236"/>
      <c r="D111" s="226" t="s">
        <v>189</v>
      </c>
      <c r="E111" s="237" t="s">
        <v>19</v>
      </c>
      <c r="F111" s="238" t="s">
        <v>869</v>
      </c>
      <c r="G111" s="236"/>
      <c r="H111" s="239">
        <v>8.2840000000000007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189</v>
      </c>
      <c r="AU111" s="245" t="s">
        <v>82</v>
      </c>
      <c r="AV111" s="14" t="s">
        <v>82</v>
      </c>
      <c r="AW111" s="14" t="s">
        <v>33</v>
      </c>
      <c r="AX111" s="14" t="s">
        <v>72</v>
      </c>
      <c r="AY111" s="245" t="s">
        <v>178</v>
      </c>
    </row>
    <row r="112" s="15" customFormat="1">
      <c r="A112" s="15"/>
      <c r="B112" s="246"/>
      <c r="C112" s="247"/>
      <c r="D112" s="226" t="s">
        <v>189</v>
      </c>
      <c r="E112" s="248" t="s">
        <v>19</v>
      </c>
      <c r="F112" s="249" t="s">
        <v>193</v>
      </c>
      <c r="G112" s="247"/>
      <c r="H112" s="250">
        <v>8.2840000000000007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189</v>
      </c>
      <c r="AU112" s="256" t="s">
        <v>82</v>
      </c>
      <c r="AV112" s="15" t="s">
        <v>186</v>
      </c>
      <c r="AW112" s="15" t="s">
        <v>33</v>
      </c>
      <c r="AX112" s="15" t="s">
        <v>80</v>
      </c>
      <c r="AY112" s="256" t="s">
        <v>178</v>
      </c>
    </row>
    <row r="113" s="2" customFormat="1" ht="24.15" customHeight="1">
      <c r="A113" s="40"/>
      <c r="B113" s="41"/>
      <c r="C113" s="206" t="s">
        <v>179</v>
      </c>
      <c r="D113" s="206" t="s">
        <v>181</v>
      </c>
      <c r="E113" s="207" t="s">
        <v>263</v>
      </c>
      <c r="F113" s="208" t="s">
        <v>264</v>
      </c>
      <c r="G113" s="209" t="s">
        <v>251</v>
      </c>
      <c r="H113" s="210">
        <v>0.436</v>
      </c>
      <c r="I113" s="211"/>
      <c r="J113" s="212">
        <f>ROUND(I113*H113,2)</f>
        <v>0</v>
      </c>
      <c r="K113" s="208" t="s">
        <v>185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186</v>
      </c>
      <c r="AT113" s="217" t="s">
        <v>181</v>
      </c>
      <c r="AU113" s="217" t="s">
        <v>82</v>
      </c>
      <c r="AY113" s="19" t="s">
        <v>178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186</v>
      </c>
      <c r="BM113" s="217" t="s">
        <v>8</v>
      </c>
    </row>
    <row r="114" s="2" customFormat="1">
      <c r="A114" s="40"/>
      <c r="B114" s="41"/>
      <c r="C114" s="42"/>
      <c r="D114" s="219" t="s">
        <v>187</v>
      </c>
      <c r="E114" s="42"/>
      <c r="F114" s="220" t="s">
        <v>266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187</v>
      </c>
      <c r="AU114" s="19" t="s">
        <v>82</v>
      </c>
    </row>
    <row r="115" s="12" customFormat="1" ht="25.92" customHeight="1">
      <c r="A115" s="12"/>
      <c r="B115" s="190"/>
      <c r="C115" s="191"/>
      <c r="D115" s="192" t="s">
        <v>71</v>
      </c>
      <c r="E115" s="193" t="s">
        <v>274</v>
      </c>
      <c r="F115" s="193" t="s">
        <v>275</v>
      </c>
      <c r="G115" s="191"/>
      <c r="H115" s="191"/>
      <c r="I115" s="194"/>
      <c r="J115" s="195">
        <f>BK115</f>
        <v>0</v>
      </c>
      <c r="K115" s="191"/>
      <c r="L115" s="196"/>
      <c r="M115" s="197"/>
      <c r="N115" s="198"/>
      <c r="O115" s="198"/>
      <c r="P115" s="199">
        <f>P116+P142+P148+P161</f>
        <v>0</v>
      </c>
      <c r="Q115" s="198"/>
      <c r="R115" s="199">
        <f>R116+R142+R148+R161</f>
        <v>0</v>
      </c>
      <c r="S115" s="198"/>
      <c r="T115" s="200">
        <f>T116+T142+T148+T161</f>
        <v>0.38079999999999997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82</v>
      </c>
      <c r="AT115" s="202" t="s">
        <v>71</v>
      </c>
      <c r="AU115" s="202" t="s">
        <v>72</v>
      </c>
      <c r="AY115" s="201" t="s">
        <v>178</v>
      </c>
      <c r="BK115" s="203">
        <f>BK116+BK142+BK148+BK161</f>
        <v>0</v>
      </c>
    </row>
    <row r="116" s="12" customFormat="1" ht="22.8" customHeight="1">
      <c r="A116" s="12"/>
      <c r="B116" s="190"/>
      <c r="C116" s="191"/>
      <c r="D116" s="192" t="s">
        <v>71</v>
      </c>
      <c r="E116" s="204" t="s">
        <v>870</v>
      </c>
      <c r="F116" s="204" t="s">
        <v>871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SUM(P117:P141)</f>
        <v>0</v>
      </c>
      <c r="Q116" s="198"/>
      <c r="R116" s="199">
        <f>SUM(R117:R141)</f>
        <v>0</v>
      </c>
      <c r="S116" s="198"/>
      <c r="T116" s="200">
        <f>SUM(T117:T141)</f>
        <v>0.18079999999999999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82</v>
      </c>
      <c r="AT116" s="202" t="s">
        <v>71</v>
      </c>
      <c r="AU116" s="202" t="s">
        <v>80</v>
      </c>
      <c r="AY116" s="201" t="s">
        <v>178</v>
      </c>
      <c r="BK116" s="203">
        <f>SUM(BK117:BK141)</f>
        <v>0</v>
      </c>
    </row>
    <row r="117" s="2" customFormat="1" ht="24.15" customHeight="1">
      <c r="A117" s="40"/>
      <c r="B117" s="41"/>
      <c r="C117" s="206" t="s">
        <v>235</v>
      </c>
      <c r="D117" s="206" t="s">
        <v>181</v>
      </c>
      <c r="E117" s="207" t="s">
        <v>872</v>
      </c>
      <c r="F117" s="208" t="s">
        <v>873</v>
      </c>
      <c r="G117" s="209" t="s">
        <v>333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206</v>
      </c>
      <c r="AT117" s="217" t="s">
        <v>181</v>
      </c>
      <c r="AU117" s="217" t="s">
        <v>82</v>
      </c>
      <c r="AY117" s="19" t="s">
        <v>178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206</v>
      </c>
      <c r="BM117" s="217" t="s">
        <v>242</v>
      </c>
    </row>
    <row r="118" s="14" customFormat="1">
      <c r="A118" s="14"/>
      <c r="B118" s="235"/>
      <c r="C118" s="236"/>
      <c r="D118" s="226" t="s">
        <v>189</v>
      </c>
      <c r="E118" s="237" t="s">
        <v>19</v>
      </c>
      <c r="F118" s="238" t="s">
        <v>80</v>
      </c>
      <c r="G118" s="236"/>
      <c r="H118" s="239">
        <v>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189</v>
      </c>
      <c r="AU118" s="245" t="s">
        <v>82</v>
      </c>
      <c r="AV118" s="14" t="s">
        <v>82</v>
      </c>
      <c r="AW118" s="14" t="s">
        <v>33</v>
      </c>
      <c r="AX118" s="14" t="s">
        <v>72</v>
      </c>
      <c r="AY118" s="245" t="s">
        <v>178</v>
      </c>
    </row>
    <row r="119" s="15" customFormat="1">
      <c r="A119" s="15"/>
      <c r="B119" s="246"/>
      <c r="C119" s="247"/>
      <c r="D119" s="226" t="s">
        <v>189</v>
      </c>
      <c r="E119" s="248" t="s">
        <v>19</v>
      </c>
      <c r="F119" s="249" t="s">
        <v>193</v>
      </c>
      <c r="G119" s="247"/>
      <c r="H119" s="250">
        <v>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189</v>
      </c>
      <c r="AU119" s="256" t="s">
        <v>82</v>
      </c>
      <c r="AV119" s="15" t="s">
        <v>186</v>
      </c>
      <c r="AW119" s="15" t="s">
        <v>33</v>
      </c>
      <c r="AX119" s="15" t="s">
        <v>80</v>
      </c>
      <c r="AY119" s="256" t="s">
        <v>178</v>
      </c>
    </row>
    <row r="120" s="2" customFormat="1" ht="24.15" customHeight="1">
      <c r="A120" s="40"/>
      <c r="B120" s="41"/>
      <c r="C120" s="206" t="s">
        <v>224</v>
      </c>
      <c r="D120" s="206" t="s">
        <v>181</v>
      </c>
      <c r="E120" s="207" t="s">
        <v>874</v>
      </c>
      <c r="F120" s="208" t="s">
        <v>875</v>
      </c>
      <c r="G120" s="209" t="s">
        <v>333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206</v>
      </c>
      <c r="AT120" s="217" t="s">
        <v>181</v>
      </c>
      <c r="AU120" s="217" t="s">
        <v>82</v>
      </c>
      <c r="AY120" s="19" t="s">
        <v>178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206</v>
      </c>
      <c r="BM120" s="217" t="s">
        <v>206</v>
      </c>
    </row>
    <row r="121" s="13" customFormat="1">
      <c r="A121" s="13"/>
      <c r="B121" s="224"/>
      <c r="C121" s="225"/>
      <c r="D121" s="226" t="s">
        <v>189</v>
      </c>
      <c r="E121" s="227" t="s">
        <v>19</v>
      </c>
      <c r="F121" s="228" t="s">
        <v>876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189</v>
      </c>
      <c r="AU121" s="234" t="s">
        <v>82</v>
      </c>
      <c r="AV121" s="13" t="s">
        <v>80</v>
      </c>
      <c r="AW121" s="13" t="s">
        <v>33</v>
      </c>
      <c r="AX121" s="13" t="s">
        <v>72</v>
      </c>
      <c r="AY121" s="234" t="s">
        <v>178</v>
      </c>
    </row>
    <row r="122" s="14" customFormat="1">
      <c r="A122" s="14"/>
      <c r="B122" s="235"/>
      <c r="C122" s="236"/>
      <c r="D122" s="226" t="s">
        <v>189</v>
      </c>
      <c r="E122" s="237" t="s">
        <v>19</v>
      </c>
      <c r="F122" s="238" t="s">
        <v>80</v>
      </c>
      <c r="G122" s="236"/>
      <c r="H122" s="239">
        <v>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189</v>
      </c>
      <c r="AU122" s="245" t="s">
        <v>82</v>
      </c>
      <c r="AV122" s="14" t="s">
        <v>82</v>
      </c>
      <c r="AW122" s="14" t="s">
        <v>33</v>
      </c>
      <c r="AX122" s="14" t="s">
        <v>72</v>
      </c>
      <c r="AY122" s="245" t="s">
        <v>178</v>
      </c>
    </row>
    <row r="123" s="15" customFormat="1">
      <c r="A123" s="15"/>
      <c r="B123" s="246"/>
      <c r="C123" s="247"/>
      <c r="D123" s="226" t="s">
        <v>189</v>
      </c>
      <c r="E123" s="248" t="s">
        <v>19</v>
      </c>
      <c r="F123" s="249" t="s">
        <v>193</v>
      </c>
      <c r="G123" s="247"/>
      <c r="H123" s="250">
        <v>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189</v>
      </c>
      <c r="AU123" s="256" t="s">
        <v>82</v>
      </c>
      <c r="AV123" s="15" t="s">
        <v>186</v>
      </c>
      <c r="AW123" s="15" t="s">
        <v>33</v>
      </c>
      <c r="AX123" s="15" t="s">
        <v>80</v>
      </c>
      <c r="AY123" s="256" t="s">
        <v>178</v>
      </c>
    </row>
    <row r="124" s="2" customFormat="1" ht="24.15" customHeight="1">
      <c r="A124" s="40"/>
      <c r="B124" s="41"/>
      <c r="C124" s="206" t="s">
        <v>248</v>
      </c>
      <c r="D124" s="206" t="s">
        <v>181</v>
      </c>
      <c r="E124" s="207" t="s">
        <v>877</v>
      </c>
      <c r="F124" s="208" t="s">
        <v>878</v>
      </c>
      <c r="G124" s="209" t="s">
        <v>184</v>
      </c>
      <c r="H124" s="210">
        <v>2</v>
      </c>
      <c r="I124" s="211"/>
      <c r="J124" s="212">
        <f>ROUND(I124*H124,2)</f>
        <v>0</v>
      </c>
      <c r="K124" s="208" t="s">
        <v>185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0.0032000000000000002</v>
      </c>
      <c r="T124" s="216">
        <f>S124*H124</f>
        <v>0.0064000000000000003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206</v>
      </c>
      <c r="AT124" s="217" t="s">
        <v>181</v>
      </c>
      <c r="AU124" s="217" t="s">
        <v>82</v>
      </c>
      <c r="AY124" s="19" t="s">
        <v>178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206</v>
      </c>
      <c r="BM124" s="217" t="s">
        <v>255</v>
      </c>
    </row>
    <row r="125" s="2" customFormat="1">
      <c r="A125" s="40"/>
      <c r="B125" s="41"/>
      <c r="C125" s="42"/>
      <c r="D125" s="219" t="s">
        <v>187</v>
      </c>
      <c r="E125" s="42"/>
      <c r="F125" s="220" t="s">
        <v>879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187</v>
      </c>
      <c r="AU125" s="19" t="s">
        <v>82</v>
      </c>
    </row>
    <row r="126" s="13" customFormat="1">
      <c r="A126" s="13"/>
      <c r="B126" s="224"/>
      <c r="C126" s="225"/>
      <c r="D126" s="226" t="s">
        <v>189</v>
      </c>
      <c r="E126" s="227" t="s">
        <v>19</v>
      </c>
      <c r="F126" s="228" t="s">
        <v>880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189</v>
      </c>
      <c r="AU126" s="234" t="s">
        <v>82</v>
      </c>
      <c r="AV126" s="13" t="s">
        <v>80</v>
      </c>
      <c r="AW126" s="13" t="s">
        <v>33</v>
      </c>
      <c r="AX126" s="13" t="s">
        <v>72</v>
      </c>
      <c r="AY126" s="234" t="s">
        <v>178</v>
      </c>
    </row>
    <row r="127" s="14" customFormat="1">
      <c r="A127" s="14"/>
      <c r="B127" s="235"/>
      <c r="C127" s="236"/>
      <c r="D127" s="226" t="s">
        <v>189</v>
      </c>
      <c r="E127" s="237" t="s">
        <v>19</v>
      </c>
      <c r="F127" s="238" t="s">
        <v>82</v>
      </c>
      <c r="G127" s="236"/>
      <c r="H127" s="239">
        <v>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189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178</v>
      </c>
    </row>
    <row r="128" s="15" customFormat="1">
      <c r="A128" s="15"/>
      <c r="B128" s="246"/>
      <c r="C128" s="247"/>
      <c r="D128" s="226" t="s">
        <v>189</v>
      </c>
      <c r="E128" s="248" t="s">
        <v>19</v>
      </c>
      <c r="F128" s="249" t="s">
        <v>193</v>
      </c>
      <c r="G128" s="247"/>
      <c r="H128" s="250">
        <v>2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189</v>
      </c>
      <c r="AU128" s="256" t="s">
        <v>82</v>
      </c>
      <c r="AV128" s="15" t="s">
        <v>186</v>
      </c>
      <c r="AW128" s="15" t="s">
        <v>33</v>
      </c>
      <c r="AX128" s="15" t="s">
        <v>80</v>
      </c>
      <c r="AY128" s="256" t="s">
        <v>178</v>
      </c>
    </row>
    <row r="129" s="2" customFormat="1" ht="16.5" customHeight="1">
      <c r="A129" s="40"/>
      <c r="B129" s="41"/>
      <c r="C129" s="206" t="s">
        <v>230</v>
      </c>
      <c r="D129" s="206" t="s">
        <v>181</v>
      </c>
      <c r="E129" s="207" t="s">
        <v>881</v>
      </c>
      <c r="F129" s="208" t="s">
        <v>882</v>
      </c>
      <c r="G129" s="209" t="s">
        <v>184</v>
      </c>
      <c r="H129" s="210">
        <v>2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0.0032000000000000002</v>
      </c>
      <c r="T129" s="216">
        <f>S129*H129</f>
        <v>0.0064000000000000003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206</v>
      </c>
      <c r="AT129" s="217" t="s">
        <v>181</v>
      </c>
      <c r="AU129" s="217" t="s">
        <v>82</v>
      </c>
      <c r="AY129" s="19" t="s">
        <v>178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206</v>
      </c>
      <c r="BM129" s="217" t="s">
        <v>260</v>
      </c>
    </row>
    <row r="130" s="14" customFormat="1">
      <c r="A130" s="14"/>
      <c r="B130" s="235"/>
      <c r="C130" s="236"/>
      <c r="D130" s="226" t="s">
        <v>189</v>
      </c>
      <c r="E130" s="237" t="s">
        <v>19</v>
      </c>
      <c r="F130" s="238" t="s">
        <v>82</v>
      </c>
      <c r="G130" s="236"/>
      <c r="H130" s="239">
        <v>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189</v>
      </c>
      <c r="AU130" s="245" t="s">
        <v>82</v>
      </c>
      <c r="AV130" s="14" t="s">
        <v>82</v>
      </c>
      <c r="AW130" s="14" t="s">
        <v>33</v>
      </c>
      <c r="AX130" s="14" t="s">
        <v>72</v>
      </c>
      <c r="AY130" s="245" t="s">
        <v>178</v>
      </c>
    </row>
    <row r="131" s="15" customFormat="1">
      <c r="A131" s="15"/>
      <c r="B131" s="246"/>
      <c r="C131" s="247"/>
      <c r="D131" s="226" t="s">
        <v>189</v>
      </c>
      <c r="E131" s="248" t="s">
        <v>19</v>
      </c>
      <c r="F131" s="249" t="s">
        <v>193</v>
      </c>
      <c r="G131" s="247"/>
      <c r="H131" s="250">
        <v>2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189</v>
      </c>
      <c r="AU131" s="256" t="s">
        <v>82</v>
      </c>
      <c r="AV131" s="15" t="s">
        <v>186</v>
      </c>
      <c r="AW131" s="15" t="s">
        <v>33</v>
      </c>
      <c r="AX131" s="15" t="s">
        <v>80</v>
      </c>
      <c r="AY131" s="256" t="s">
        <v>178</v>
      </c>
    </row>
    <row r="132" s="2" customFormat="1" ht="21.75" customHeight="1">
      <c r="A132" s="40"/>
      <c r="B132" s="41"/>
      <c r="C132" s="206" t="s">
        <v>257</v>
      </c>
      <c r="D132" s="206" t="s">
        <v>181</v>
      </c>
      <c r="E132" s="207" t="s">
        <v>883</v>
      </c>
      <c r="F132" s="208" t="s">
        <v>884</v>
      </c>
      <c r="G132" s="209" t="s">
        <v>184</v>
      </c>
      <c r="H132" s="210">
        <v>2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206</v>
      </c>
      <c r="AT132" s="217" t="s">
        <v>181</v>
      </c>
      <c r="AU132" s="217" t="s">
        <v>82</v>
      </c>
      <c r="AY132" s="19" t="s">
        <v>178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206</v>
      </c>
      <c r="BM132" s="217" t="s">
        <v>265</v>
      </c>
    </row>
    <row r="133" s="14" customFormat="1">
      <c r="A133" s="14"/>
      <c r="B133" s="235"/>
      <c r="C133" s="236"/>
      <c r="D133" s="226" t="s">
        <v>189</v>
      </c>
      <c r="E133" s="237" t="s">
        <v>19</v>
      </c>
      <c r="F133" s="238" t="s">
        <v>82</v>
      </c>
      <c r="G133" s="236"/>
      <c r="H133" s="239">
        <v>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189</v>
      </c>
      <c r="AU133" s="245" t="s">
        <v>82</v>
      </c>
      <c r="AV133" s="14" t="s">
        <v>82</v>
      </c>
      <c r="AW133" s="14" t="s">
        <v>33</v>
      </c>
      <c r="AX133" s="14" t="s">
        <v>72</v>
      </c>
      <c r="AY133" s="245" t="s">
        <v>178</v>
      </c>
    </row>
    <row r="134" s="15" customFormat="1">
      <c r="A134" s="15"/>
      <c r="B134" s="246"/>
      <c r="C134" s="247"/>
      <c r="D134" s="226" t="s">
        <v>189</v>
      </c>
      <c r="E134" s="248" t="s">
        <v>19</v>
      </c>
      <c r="F134" s="249" t="s">
        <v>193</v>
      </c>
      <c r="G134" s="247"/>
      <c r="H134" s="250">
        <v>2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189</v>
      </c>
      <c r="AU134" s="256" t="s">
        <v>82</v>
      </c>
      <c r="AV134" s="15" t="s">
        <v>186</v>
      </c>
      <c r="AW134" s="15" t="s">
        <v>33</v>
      </c>
      <c r="AX134" s="15" t="s">
        <v>80</v>
      </c>
      <c r="AY134" s="256" t="s">
        <v>178</v>
      </c>
    </row>
    <row r="135" s="2" customFormat="1" ht="16.5" customHeight="1">
      <c r="A135" s="40"/>
      <c r="B135" s="41"/>
      <c r="C135" s="206" t="s">
        <v>8</v>
      </c>
      <c r="D135" s="206" t="s">
        <v>181</v>
      </c>
      <c r="E135" s="207" t="s">
        <v>885</v>
      </c>
      <c r="F135" s="208" t="s">
        <v>886</v>
      </c>
      <c r="G135" s="209" t="s">
        <v>184</v>
      </c>
      <c r="H135" s="210">
        <v>2</v>
      </c>
      <c r="I135" s="211"/>
      <c r="J135" s="212">
        <f>ROUND(I135*H135,2)</f>
        <v>0</v>
      </c>
      <c r="K135" s="208" t="s">
        <v>185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0.084000000000000005</v>
      </c>
      <c r="T135" s="216">
        <f>S135*H135</f>
        <v>0.16800000000000001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206</v>
      </c>
      <c r="AT135" s="217" t="s">
        <v>181</v>
      </c>
      <c r="AU135" s="217" t="s">
        <v>82</v>
      </c>
      <c r="AY135" s="19" t="s">
        <v>178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206</v>
      </c>
      <c r="BM135" s="217" t="s">
        <v>272</v>
      </c>
    </row>
    <row r="136" s="2" customFormat="1">
      <c r="A136" s="40"/>
      <c r="B136" s="41"/>
      <c r="C136" s="42"/>
      <c r="D136" s="219" t="s">
        <v>187</v>
      </c>
      <c r="E136" s="42"/>
      <c r="F136" s="220" t="s">
        <v>887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187</v>
      </c>
      <c r="AU136" s="19" t="s">
        <v>82</v>
      </c>
    </row>
    <row r="137" s="13" customFormat="1">
      <c r="A137" s="13"/>
      <c r="B137" s="224"/>
      <c r="C137" s="225"/>
      <c r="D137" s="226" t="s">
        <v>189</v>
      </c>
      <c r="E137" s="227" t="s">
        <v>19</v>
      </c>
      <c r="F137" s="228" t="s">
        <v>888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189</v>
      </c>
      <c r="AU137" s="234" t="s">
        <v>82</v>
      </c>
      <c r="AV137" s="13" t="s">
        <v>80</v>
      </c>
      <c r="AW137" s="13" t="s">
        <v>33</v>
      </c>
      <c r="AX137" s="13" t="s">
        <v>72</v>
      </c>
      <c r="AY137" s="234" t="s">
        <v>178</v>
      </c>
    </row>
    <row r="138" s="14" customFormat="1">
      <c r="A138" s="14"/>
      <c r="B138" s="235"/>
      <c r="C138" s="236"/>
      <c r="D138" s="226" t="s">
        <v>189</v>
      </c>
      <c r="E138" s="237" t="s">
        <v>19</v>
      </c>
      <c r="F138" s="238" t="s">
        <v>82</v>
      </c>
      <c r="G138" s="236"/>
      <c r="H138" s="239">
        <v>2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189</v>
      </c>
      <c r="AU138" s="245" t="s">
        <v>82</v>
      </c>
      <c r="AV138" s="14" t="s">
        <v>82</v>
      </c>
      <c r="AW138" s="14" t="s">
        <v>33</v>
      </c>
      <c r="AX138" s="14" t="s">
        <v>72</v>
      </c>
      <c r="AY138" s="245" t="s">
        <v>178</v>
      </c>
    </row>
    <row r="139" s="15" customFormat="1">
      <c r="A139" s="15"/>
      <c r="B139" s="246"/>
      <c r="C139" s="247"/>
      <c r="D139" s="226" t="s">
        <v>189</v>
      </c>
      <c r="E139" s="248" t="s">
        <v>19</v>
      </c>
      <c r="F139" s="249" t="s">
        <v>193</v>
      </c>
      <c r="G139" s="247"/>
      <c r="H139" s="250">
        <v>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189</v>
      </c>
      <c r="AU139" s="256" t="s">
        <v>82</v>
      </c>
      <c r="AV139" s="15" t="s">
        <v>186</v>
      </c>
      <c r="AW139" s="15" t="s">
        <v>33</v>
      </c>
      <c r="AX139" s="15" t="s">
        <v>80</v>
      </c>
      <c r="AY139" s="256" t="s">
        <v>178</v>
      </c>
    </row>
    <row r="140" s="2" customFormat="1" ht="24.15" customHeight="1">
      <c r="A140" s="40"/>
      <c r="B140" s="41"/>
      <c r="C140" s="206" t="s">
        <v>269</v>
      </c>
      <c r="D140" s="206" t="s">
        <v>181</v>
      </c>
      <c r="E140" s="207" t="s">
        <v>889</v>
      </c>
      <c r="F140" s="208" t="s">
        <v>890</v>
      </c>
      <c r="G140" s="209" t="s">
        <v>891</v>
      </c>
      <c r="H140" s="270"/>
      <c r="I140" s="211"/>
      <c r="J140" s="212">
        <f>ROUND(I140*H140,2)</f>
        <v>0</v>
      </c>
      <c r="K140" s="208" t="s">
        <v>185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206</v>
      </c>
      <c r="AT140" s="217" t="s">
        <v>181</v>
      </c>
      <c r="AU140" s="217" t="s">
        <v>82</v>
      </c>
      <c r="AY140" s="19" t="s">
        <v>178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206</v>
      </c>
      <c r="BM140" s="217" t="s">
        <v>892</v>
      </c>
    </row>
    <row r="141" s="2" customFormat="1">
      <c r="A141" s="40"/>
      <c r="B141" s="41"/>
      <c r="C141" s="42"/>
      <c r="D141" s="219" t="s">
        <v>187</v>
      </c>
      <c r="E141" s="42"/>
      <c r="F141" s="220" t="s">
        <v>893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187</v>
      </c>
      <c r="AU141" s="19" t="s">
        <v>82</v>
      </c>
    </row>
    <row r="142" s="12" customFormat="1" ht="22.8" customHeight="1">
      <c r="A142" s="12"/>
      <c r="B142" s="190"/>
      <c r="C142" s="191"/>
      <c r="D142" s="192" t="s">
        <v>71</v>
      </c>
      <c r="E142" s="204" t="s">
        <v>894</v>
      </c>
      <c r="F142" s="204" t="s">
        <v>895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SUM(P143:P147)</f>
        <v>0</v>
      </c>
      <c r="Q142" s="198"/>
      <c r="R142" s="199">
        <f>SUM(R143:R147)</f>
        <v>0</v>
      </c>
      <c r="S142" s="198"/>
      <c r="T142" s="200">
        <f>SUM(T143:T147)</f>
        <v>0.14000000000000001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82</v>
      </c>
      <c r="AT142" s="202" t="s">
        <v>71</v>
      </c>
      <c r="AU142" s="202" t="s">
        <v>80</v>
      </c>
      <c r="AY142" s="201" t="s">
        <v>178</v>
      </c>
      <c r="BK142" s="203">
        <f>SUM(BK143:BK147)</f>
        <v>0</v>
      </c>
    </row>
    <row r="143" s="2" customFormat="1" ht="24.15" customHeight="1">
      <c r="A143" s="40"/>
      <c r="B143" s="41"/>
      <c r="C143" s="206" t="s">
        <v>242</v>
      </c>
      <c r="D143" s="206" t="s">
        <v>181</v>
      </c>
      <c r="E143" s="207" t="s">
        <v>896</v>
      </c>
      <c r="F143" s="208" t="s">
        <v>897</v>
      </c>
      <c r="G143" s="209" t="s">
        <v>184</v>
      </c>
      <c r="H143" s="210">
        <v>4</v>
      </c>
      <c r="I143" s="211"/>
      <c r="J143" s="212">
        <f>ROUND(I143*H143,2)</f>
        <v>0</v>
      </c>
      <c r="K143" s="208" t="s">
        <v>185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0.035000000000000003</v>
      </c>
      <c r="T143" s="216">
        <f>S143*H143</f>
        <v>0.14000000000000001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206</v>
      </c>
      <c r="AT143" s="217" t="s">
        <v>181</v>
      </c>
      <c r="AU143" s="217" t="s">
        <v>82</v>
      </c>
      <c r="AY143" s="19" t="s">
        <v>178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206</v>
      </c>
      <c r="BM143" s="217" t="s">
        <v>292</v>
      </c>
    </row>
    <row r="144" s="2" customFormat="1">
      <c r="A144" s="40"/>
      <c r="B144" s="41"/>
      <c r="C144" s="42"/>
      <c r="D144" s="219" t="s">
        <v>187</v>
      </c>
      <c r="E144" s="42"/>
      <c r="F144" s="220" t="s">
        <v>898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187</v>
      </c>
      <c r="AU144" s="19" t="s">
        <v>82</v>
      </c>
    </row>
    <row r="145" s="13" customFormat="1">
      <c r="A145" s="13"/>
      <c r="B145" s="224"/>
      <c r="C145" s="225"/>
      <c r="D145" s="226" t="s">
        <v>189</v>
      </c>
      <c r="E145" s="227" t="s">
        <v>19</v>
      </c>
      <c r="F145" s="228" t="s">
        <v>899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189</v>
      </c>
      <c r="AU145" s="234" t="s">
        <v>82</v>
      </c>
      <c r="AV145" s="13" t="s">
        <v>80</v>
      </c>
      <c r="AW145" s="13" t="s">
        <v>33</v>
      </c>
      <c r="AX145" s="13" t="s">
        <v>72</v>
      </c>
      <c r="AY145" s="234" t="s">
        <v>178</v>
      </c>
    </row>
    <row r="146" s="14" customFormat="1">
      <c r="A146" s="14"/>
      <c r="B146" s="235"/>
      <c r="C146" s="236"/>
      <c r="D146" s="226" t="s">
        <v>189</v>
      </c>
      <c r="E146" s="237" t="s">
        <v>19</v>
      </c>
      <c r="F146" s="238" t="s">
        <v>900</v>
      </c>
      <c r="G146" s="236"/>
      <c r="H146" s="239">
        <v>4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189</v>
      </c>
      <c r="AU146" s="245" t="s">
        <v>82</v>
      </c>
      <c r="AV146" s="14" t="s">
        <v>82</v>
      </c>
      <c r="AW146" s="14" t="s">
        <v>33</v>
      </c>
      <c r="AX146" s="14" t="s">
        <v>72</v>
      </c>
      <c r="AY146" s="245" t="s">
        <v>178</v>
      </c>
    </row>
    <row r="147" s="15" customFormat="1">
      <c r="A147" s="15"/>
      <c r="B147" s="246"/>
      <c r="C147" s="247"/>
      <c r="D147" s="226" t="s">
        <v>189</v>
      </c>
      <c r="E147" s="248" t="s">
        <v>19</v>
      </c>
      <c r="F147" s="249" t="s">
        <v>193</v>
      </c>
      <c r="G147" s="247"/>
      <c r="H147" s="250">
        <v>4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189</v>
      </c>
      <c r="AU147" s="256" t="s">
        <v>82</v>
      </c>
      <c r="AV147" s="15" t="s">
        <v>186</v>
      </c>
      <c r="AW147" s="15" t="s">
        <v>33</v>
      </c>
      <c r="AX147" s="15" t="s">
        <v>80</v>
      </c>
      <c r="AY147" s="256" t="s">
        <v>178</v>
      </c>
    </row>
    <row r="148" s="12" customFormat="1" ht="22.8" customHeight="1">
      <c r="A148" s="12"/>
      <c r="B148" s="190"/>
      <c r="C148" s="191"/>
      <c r="D148" s="192" t="s">
        <v>71</v>
      </c>
      <c r="E148" s="204" t="s">
        <v>901</v>
      </c>
      <c r="F148" s="204" t="s">
        <v>902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SUM(P149:P160)</f>
        <v>0</v>
      </c>
      <c r="Q148" s="198"/>
      <c r="R148" s="199">
        <f>SUM(R149:R160)</f>
        <v>0</v>
      </c>
      <c r="S148" s="198"/>
      <c r="T148" s="200">
        <f>SUM(T149:T160)</f>
        <v>0.060000000000000005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82</v>
      </c>
      <c r="AT148" s="202" t="s">
        <v>71</v>
      </c>
      <c r="AU148" s="202" t="s">
        <v>80</v>
      </c>
      <c r="AY148" s="201" t="s">
        <v>178</v>
      </c>
      <c r="BK148" s="203">
        <f>SUM(BK149:BK160)</f>
        <v>0</v>
      </c>
    </row>
    <row r="149" s="2" customFormat="1" ht="21.75" customHeight="1">
      <c r="A149" s="40"/>
      <c r="B149" s="41"/>
      <c r="C149" s="206" t="s">
        <v>283</v>
      </c>
      <c r="D149" s="206" t="s">
        <v>181</v>
      </c>
      <c r="E149" s="207" t="s">
        <v>903</v>
      </c>
      <c r="F149" s="208" t="s">
        <v>904</v>
      </c>
      <c r="G149" s="209" t="s">
        <v>184</v>
      </c>
      <c r="H149" s="210">
        <v>2</v>
      </c>
      <c r="I149" s="211"/>
      <c r="J149" s="212">
        <f>ROUND(I149*H149,2)</f>
        <v>0</v>
      </c>
      <c r="K149" s="208" t="s">
        <v>185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0.025000000000000001</v>
      </c>
      <c r="T149" s="216">
        <f>S149*H149</f>
        <v>0.050000000000000003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206</v>
      </c>
      <c r="AT149" s="217" t="s">
        <v>181</v>
      </c>
      <c r="AU149" s="217" t="s">
        <v>82</v>
      </c>
      <c r="AY149" s="19" t="s">
        <v>178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206</v>
      </c>
      <c r="BM149" s="217" t="s">
        <v>905</v>
      </c>
    </row>
    <row r="150" s="2" customFormat="1">
      <c r="A150" s="40"/>
      <c r="B150" s="41"/>
      <c r="C150" s="42"/>
      <c r="D150" s="219" t="s">
        <v>187</v>
      </c>
      <c r="E150" s="42"/>
      <c r="F150" s="220" t="s">
        <v>906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187</v>
      </c>
      <c r="AU150" s="19" t="s">
        <v>82</v>
      </c>
    </row>
    <row r="151" s="13" customFormat="1">
      <c r="A151" s="13"/>
      <c r="B151" s="224"/>
      <c r="C151" s="225"/>
      <c r="D151" s="226" t="s">
        <v>189</v>
      </c>
      <c r="E151" s="227" t="s">
        <v>19</v>
      </c>
      <c r="F151" s="228" t="s">
        <v>907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189</v>
      </c>
      <c r="AU151" s="234" t="s">
        <v>82</v>
      </c>
      <c r="AV151" s="13" t="s">
        <v>80</v>
      </c>
      <c r="AW151" s="13" t="s">
        <v>33</v>
      </c>
      <c r="AX151" s="13" t="s">
        <v>72</v>
      </c>
      <c r="AY151" s="234" t="s">
        <v>178</v>
      </c>
    </row>
    <row r="152" s="13" customFormat="1">
      <c r="A152" s="13"/>
      <c r="B152" s="224"/>
      <c r="C152" s="225"/>
      <c r="D152" s="226" t="s">
        <v>189</v>
      </c>
      <c r="E152" s="227" t="s">
        <v>19</v>
      </c>
      <c r="F152" s="228" t="s">
        <v>908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189</v>
      </c>
      <c r="AU152" s="234" t="s">
        <v>82</v>
      </c>
      <c r="AV152" s="13" t="s">
        <v>80</v>
      </c>
      <c r="AW152" s="13" t="s">
        <v>33</v>
      </c>
      <c r="AX152" s="13" t="s">
        <v>72</v>
      </c>
      <c r="AY152" s="234" t="s">
        <v>178</v>
      </c>
    </row>
    <row r="153" s="14" customFormat="1">
      <c r="A153" s="14"/>
      <c r="B153" s="235"/>
      <c r="C153" s="236"/>
      <c r="D153" s="226" t="s">
        <v>189</v>
      </c>
      <c r="E153" s="237" t="s">
        <v>19</v>
      </c>
      <c r="F153" s="238" t="s">
        <v>82</v>
      </c>
      <c r="G153" s="236"/>
      <c r="H153" s="239">
        <v>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189</v>
      </c>
      <c r="AU153" s="245" t="s">
        <v>82</v>
      </c>
      <c r="AV153" s="14" t="s">
        <v>82</v>
      </c>
      <c r="AW153" s="14" t="s">
        <v>33</v>
      </c>
      <c r="AX153" s="14" t="s">
        <v>72</v>
      </c>
      <c r="AY153" s="245" t="s">
        <v>178</v>
      </c>
    </row>
    <row r="154" s="15" customFormat="1">
      <c r="A154" s="15"/>
      <c r="B154" s="246"/>
      <c r="C154" s="247"/>
      <c r="D154" s="226" t="s">
        <v>189</v>
      </c>
      <c r="E154" s="248" t="s">
        <v>19</v>
      </c>
      <c r="F154" s="249" t="s">
        <v>193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189</v>
      </c>
      <c r="AU154" s="256" t="s">
        <v>82</v>
      </c>
      <c r="AV154" s="15" t="s">
        <v>186</v>
      </c>
      <c r="AW154" s="15" t="s">
        <v>33</v>
      </c>
      <c r="AX154" s="15" t="s">
        <v>80</v>
      </c>
      <c r="AY154" s="256" t="s">
        <v>178</v>
      </c>
    </row>
    <row r="155" s="2" customFormat="1" ht="16.5" customHeight="1">
      <c r="A155" s="40"/>
      <c r="B155" s="41"/>
      <c r="C155" s="206" t="s">
        <v>206</v>
      </c>
      <c r="D155" s="206" t="s">
        <v>181</v>
      </c>
      <c r="E155" s="207" t="s">
        <v>909</v>
      </c>
      <c r="F155" s="208" t="s">
        <v>910</v>
      </c>
      <c r="G155" s="209" t="s">
        <v>184</v>
      </c>
      <c r="H155" s="210">
        <v>2</v>
      </c>
      <c r="I155" s="211"/>
      <c r="J155" s="212">
        <f>ROUND(I155*H155,2)</f>
        <v>0</v>
      </c>
      <c r="K155" s="208" t="s">
        <v>185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0.0050000000000000001</v>
      </c>
      <c r="T155" s="216">
        <f>S155*H155</f>
        <v>0.01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206</v>
      </c>
      <c r="AT155" s="217" t="s">
        <v>181</v>
      </c>
      <c r="AU155" s="217" t="s">
        <v>82</v>
      </c>
      <c r="AY155" s="19" t="s">
        <v>178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206</v>
      </c>
      <c r="BM155" s="217" t="s">
        <v>911</v>
      </c>
    </row>
    <row r="156" s="2" customFormat="1">
      <c r="A156" s="40"/>
      <c r="B156" s="41"/>
      <c r="C156" s="42"/>
      <c r="D156" s="219" t="s">
        <v>187</v>
      </c>
      <c r="E156" s="42"/>
      <c r="F156" s="220" t="s">
        <v>912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187</v>
      </c>
      <c r="AU156" s="19" t="s">
        <v>82</v>
      </c>
    </row>
    <row r="157" s="13" customFormat="1">
      <c r="A157" s="13"/>
      <c r="B157" s="224"/>
      <c r="C157" s="225"/>
      <c r="D157" s="226" t="s">
        <v>189</v>
      </c>
      <c r="E157" s="227" t="s">
        <v>19</v>
      </c>
      <c r="F157" s="228" t="s">
        <v>907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189</v>
      </c>
      <c r="AU157" s="234" t="s">
        <v>82</v>
      </c>
      <c r="AV157" s="13" t="s">
        <v>80</v>
      </c>
      <c r="AW157" s="13" t="s">
        <v>33</v>
      </c>
      <c r="AX157" s="13" t="s">
        <v>72</v>
      </c>
      <c r="AY157" s="234" t="s">
        <v>178</v>
      </c>
    </row>
    <row r="158" s="13" customFormat="1">
      <c r="A158" s="13"/>
      <c r="B158" s="224"/>
      <c r="C158" s="225"/>
      <c r="D158" s="226" t="s">
        <v>189</v>
      </c>
      <c r="E158" s="227" t="s">
        <v>19</v>
      </c>
      <c r="F158" s="228" t="s">
        <v>908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189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178</v>
      </c>
    </row>
    <row r="159" s="14" customFormat="1">
      <c r="A159" s="14"/>
      <c r="B159" s="235"/>
      <c r="C159" s="236"/>
      <c r="D159" s="226" t="s">
        <v>189</v>
      </c>
      <c r="E159" s="237" t="s">
        <v>19</v>
      </c>
      <c r="F159" s="238" t="s">
        <v>82</v>
      </c>
      <c r="G159" s="236"/>
      <c r="H159" s="239">
        <v>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189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178</v>
      </c>
    </row>
    <row r="160" s="15" customFormat="1">
      <c r="A160" s="15"/>
      <c r="B160" s="246"/>
      <c r="C160" s="247"/>
      <c r="D160" s="226" t="s">
        <v>189</v>
      </c>
      <c r="E160" s="248" t="s">
        <v>19</v>
      </c>
      <c r="F160" s="249" t="s">
        <v>193</v>
      </c>
      <c r="G160" s="247"/>
      <c r="H160" s="250">
        <v>2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189</v>
      </c>
      <c r="AU160" s="256" t="s">
        <v>82</v>
      </c>
      <c r="AV160" s="15" t="s">
        <v>186</v>
      </c>
      <c r="AW160" s="15" t="s">
        <v>33</v>
      </c>
      <c r="AX160" s="15" t="s">
        <v>80</v>
      </c>
      <c r="AY160" s="256" t="s">
        <v>178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384</v>
      </c>
      <c r="F161" s="204" t="s">
        <v>385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SUM(P162:P175)</f>
        <v>0</v>
      </c>
      <c r="Q161" s="198"/>
      <c r="R161" s="199">
        <f>SUM(R162:R175)</f>
        <v>0</v>
      </c>
      <c r="S161" s="198"/>
      <c r="T161" s="200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71</v>
      </c>
      <c r="AU161" s="202" t="s">
        <v>80</v>
      </c>
      <c r="AY161" s="201" t="s">
        <v>178</v>
      </c>
      <c r="BK161" s="203">
        <f>SUM(BK162:BK175)</f>
        <v>0</v>
      </c>
    </row>
    <row r="162" s="2" customFormat="1" ht="16.5" customHeight="1">
      <c r="A162" s="40"/>
      <c r="B162" s="41"/>
      <c r="C162" s="206" t="s">
        <v>293</v>
      </c>
      <c r="D162" s="206" t="s">
        <v>181</v>
      </c>
      <c r="E162" s="207" t="s">
        <v>913</v>
      </c>
      <c r="F162" s="208" t="s">
        <v>914</v>
      </c>
      <c r="G162" s="209" t="s">
        <v>333</v>
      </c>
      <c r="H162" s="210">
        <v>1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206</v>
      </c>
      <c r="AT162" s="217" t="s">
        <v>181</v>
      </c>
      <c r="AU162" s="217" t="s">
        <v>82</v>
      </c>
      <c r="AY162" s="19" t="s">
        <v>178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206</v>
      </c>
      <c r="BM162" s="217" t="s">
        <v>302</v>
      </c>
    </row>
    <row r="163" s="13" customFormat="1">
      <c r="A163" s="13"/>
      <c r="B163" s="224"/>
      <c r="C163" s="225"/>
      <c r="D163" s="226" t="s">
        <v>189</v>
      </c>
      <c r="E163" s="227" t="s">
        <v>19</v>
      </c>
      <c r="F163" s="228" t="s">
        <v>915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189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178</v>
      </c>
    </row>
    <row r="164" s="13" customFormat="1">
      <c r="A164" s="13"/>
      <c r="B164" s="224"/>
      <c r="C164" s="225"/>
      <c r="D164" s="226" t="s">
        <v>189</v>
      </c>
      <c r="E164" s="227" t="s">
        <v>19</v>
      </c>
      <c r="F164" s="228" t="s">
        <v>916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189</v>
      </c>
      <c r="AU164" s="234" t="s">
        <v>82</v>
      </c>
      <c r="AV164" s="13" t="s">
        <v>80</v>
      </c>
      <c r="AW164" s="13" t="s">
        <v>33</v>
      </c>
      <c r="AX164" s="13" t="s">
        <v>72</v>
      </c>
      <c r="AY164" s="234" t="s">
        <v>178</v>
      </c>
    </row>
    <row r="165" s="13" customFormat="1">
      <c r="A165" s="13"/>
      <c r="B165" s="224"/>
      <c r="C165" s="225"/>
      <c r="D165" s="226" t="s">
        <v>189</v>
      </c>
      <c r="E165" s="227" t="s">
        <v>19</v>
      </c>
      <c r="F165" s="228" t="s">
        <v>917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189</v>
      </c>
      <c r="AU165" s="234" t="s">
        <v>82</v>
      </c>
      <c r="AV165" s="13" t="s">
        <v>80</v>
      </c>
      <c r="AW165" s="13" t="s">
        <v>33</v>
      </c>
      <c r="AX165" s="13" t="s">
        <v>72</v>
      </c>
      <c r="AY165" s="234" t="s">
        <v>178</v>
      </c>
    </row>
    <row r="166" s="13" customFormat="1">
      <c r="A166" s="13"/>
      <c r="B166" s="224"/>
      <c r="C166" s="225"/>
      <c r="D166" s="226" t="s">
        <v>189</v>
      </c>
      <c r="E166" s="227" t="s">
        <v>19</v>
      </c>
      <c r="F166" s="228" t="s">
        <v>918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189</v>
      </c>
      <c r="AU166" s="234" t="s">
        <v>82</v>
      </c>
      <c r="AV166" s="13" t="s">
        <v>80</v>
      </c>
      <c r="AW166" s="13" t="s">
        <v>33</v>
      </c>
      <c r="AX166" s="13" t="s">
        <v>72</v>
      </c>
      <c r="AY166" s="234" t="s">
        <v>178</v>
      </c>
    </row>
    <row r="167" s="13" customFormat="1">
      <c r="A167" s="13"/>
      <c r="B167" s="224"/>
      <c r="C167" s="225"/>
      <c r="D167" s="226" t="s">
        <v>189</v>
      </c>
      <c r="E167" s="227" t="s">
        <v>19</v>
      </c>
      <c r="F167" s="228" t="s">
        <v>919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189</v>
      </c>
      <c r="AU167" s="234" t="s">
        <v>82</v>
      </c>
      <c r="AV167" s="13" t="s">
        <v>80</v>
      </c>
      <c r="AW167" s="13" t="s">
        <v>33</v>
      </c>
      <c r="AX167" s="13" t="s">
        <v>72</v>
      </c>
      <c r="AY167" s="234" t="s">
        <v>178</v>
      </c>
    </row>
    <row r="168" s="13" customFormat="1">
      <c r="A168" s="13"/>
      <c r="B168" s="224"/>
      <c r="C168" s="225"/>
      <c r="D168" s="226" t="s">
        <v>189</v>
      </c>
      <c r="E168" s="227" t="s">
        <v>19</v>
      </c>
      <c r="F168" s="228" t="s">
        <v>920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189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178</v>
      </c>
    </row>
    <row r="169" s="13" customFormat="1">
      <c r="A169" s="13"/>
      <c r="B169" s="224"/>
      <c r="C169" s="225"/>
      <c r="D169" s="226" t="s">
        <v>189</v>
      </c>
      <c r="E169" s="227" t="s">
        <v>19</v>
      </c>
      <c r="F169" s="228" t="s">
        <v>921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189</v>
      </c>
      <c r="AU169" s="234" t="s">
        <v>82</v>
      </c>
      <c r="AV169" s="13" t="s">
        <v>80</v>
      </c>
      <c r="AW169" s="13" t="s">
        <v>33</v>
      </c>
      <c r="AX169" s="13" t="s">
        <v>72</v>
      </c>
      <c r="AY169" s="234" t="s">
        <v>178</v>
      </c>
    </row>
    <row r="170" s="13" customFormat="1">
      <c r="A170" s="13"/>
      <c r="B170" s="224"/>
      <c r="C170" s="225"/>
      <c r="D170" s="226" t="s">
        <v>189</v>
      </c>
      <c r="E170" s="227" t="s">
        <v>19</v>
      </c>
      <c r="F170" s="228" t="s">
        <v>922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189</v>
      </c>
      <c r="AU170" s="234" t="s">
        <v>82</v>
      </c>
      <c r="AV170" s="13" t="s">
        <v>80</v>
      </c>
      <c r="AW170" s="13" t="s">
        <v>33</v>
      </c>
      <c r="AX170" s="13" t="s">
        <v>72</v>
      </c>
      <c r="AY170" s="234" t="s">
        <v>178</v>
      </c>
    </row>
    <row r="171" s="13" customFormat="1">
      <c r="A171" s="13"/>
      <c r="B171" s="224"/>
      <c r="C171" s="225"/>
      <c r="D171" s="226" t="s">
        <v>189</v>
      </c>
      <c r="E171" s="227" t="s">
        <v>19</v>
      </c>
      <c r="F171" s="228" t="s">
        <v>923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189</v>
      </c>
      <c r="AU171" s="234" t="s">
        <v>82</v>
      </c>
      <c r="AV171" s="13" t="s">
        <v>80</v>
      </c>
      <c r="AW171" s="13" t="s">
        <v>33</v>
      </c>
      <c r="AX171" s="13" t="s">
        <v>72</v>
      </c>
      <c r="AY171" s="234" t="s">
        <v>178</v>
      </c>
    </row>
    <row r="172" s="14" customFormat="1">
      <c r="A172" s="14"/>
      <c r="B172" s="235"/>
      <c r="C172" s="236"/>
      <c r="D172" s="226" t="s">
        <v>189</v>
      </c>
      <c r="E172" s="237" t="s">
        <v>19</v>
      </c>
      <c r="F172" s="238" t="s">
        <v>80</v>
      </c>
      <c r="G172" s="236"/>
      <c r="H172" s="239">
        <v>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189</v>
      </c>
      <c r="AU172" s="245" t="s">
        <v>82</v>
      </c>
      <c r="AV172" s="14" t="s">
        <v>82</v>
      </c>
      <c r="AW172" s="14" t="s">
        <v>33</v>
      </c>
      <c r="AX172" s="14" t="s">
        <v>72</v>
      </c>
      <c r="AY172" s="245" t="s">
        <v>178</v>
      </c>
    </row>
    <row r="173" s="15" customFormat="1">
      <c r="A173" s="15"/>
      <c r="B173" s="246"/>
      <c r="C173" s="247"/>
      <c r="D173" s="226" t="s">
        <v>189</v>
      </c>
      <c r="E173" s="248" t="s">
        <v>19</v>
      </c>
      <c r="F173" s="249" t="s">
        <v>193</v>
      </c>
      <c r="G173" s="247"/>
      <c r="H173" s="250">
        <v>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189</v>
      </c>
      <c r="AU173" s="256" t="s">
        <v>82</v>
      </c>
      <c r="AV173" s="15" t="s">
        <v>186</v>
      </c>
      <c r="AW173" s="15" t="s">
        <v>33</v>
      </c>
      <c r="AX173" s="15" t="s">
        <v>80</v>
      </c>
      <c r="AY173" s="256" t="s">
        <v>178</v>
      </c>
    </row>
    <row r="174" s="2" customFormat="1" ht="24.15" customHeight="1">
      <c r="A174" s="40"/>
      <c r="B174" s="41"/>
      <c r="C174" s="206" t="s">
        <v>255</v>
      </c>
      <c r="D174" s="206" t="s">
        <v>181</v>
      </c>
      <c r="E174" s="207" t="s">
        <v>924</v>
      </c>
      <c r="F174" s="208" t="s">
        <v>925</v>
      </c>
      <c r="G174" s="209" t="s">
        <v>891</v>
      </c>
      <c r="H174" s="270"/>
      <c r="I174" s="211"/>
      <c r="J174" s="212">
        <f>ROUND(I174*H174,2)</f>
        <v>0</v>
      </c>
      <c r="K174" s="208" t="s">
        <v>185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206</v>
      </c>
      <c r="AT174" s="217" t="s">
        <v>181</v>
      </c>
      <c r="AU174" s="217" t="s">
        <v>82</v>
      </c>
      <c r="AY174" s="19" t="s">
        <v>178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206</v>
      </c>
      <c r="BM174" s="217" t="s">
        <v>926</v>
      </c>
    </row>
    <row r="175" s="2" customFormat="1">
      <c r="A175" s="40"/>
      <c r="B175" s="41"/>
      <c r="C175" s="42"/>
      <c r="D175" s="219" t="s">
        <v>187</v>
      </c>
      <c r="E175" s="42"/>
      <c r="F175" s="220" t="s">
        <v>927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187</v>
      </c>
      <c r="AU175" s="19" t="s">
        <v>82</v>
      </c>
    </row>
    <row r="176" s="12" customFormat="1" ht="25.92" customHeight="1">
      <c r="A176" s="12"/>
      <c r="B176" s="190"/>
      <c r="C176" s="191"/>
      <c r="D176" s="192" t="s">
        <v>71</v>
      </c>
      <c r="E176" s="193" t="s">
        <v>582</v>
      </c>
      <c r="F176" s="193" t="s">
        <v>583</v>
      </c>
      <c r="G176" s="191"/>
      <c r="H176" s="191"/>
      <c r="I176" s="194"/>
      <c r="J176" s="195">
        <f>BK176</f>
        <v>0</v>
      </c>
      <c r="K176" s="191"/>
      <c r="L176" s="196"/>
      <c r="M176" s="197"/>
      <c r="N176" s="198"/>
      <c r="O176" s="198"/>
      <c r="P176" s="199">
        <f>SUM(P177:P182)</f>
        <v>0</v>
      </c>
      <c r="Q176" s="198"/>
      <c r="R176" s="199">
        <f>SUM(R177:R182)</f>
        <v>0</v>
      </c>
      <c r="S176" s="198"/>
      <c r="T176" s="200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186</v>
      </c>
      <c r="AT176" s="202" t="s">
        <v>71</v>
      </c>
      <c r="AU176" s="202" t="s">
        <v>72</v>
      </c>
      <c r="AY176" s="201" t="s">
        <v>178</v>
      </c>
      <c r="BK176" s="203">
        <f>SUM(BK177:BK182)</f>
        <v>0</v>
      </c>
    </row>
    <row r="177" s="2" customFormat="1" ht="16.5" customHeight="1">
      <c r="A177" s="40"/>
      <c r="B177" s="41"/>
      <c r="C177" s="206" t="s">
        <v>306</v>
      </c>
      <c r="D177" s="206" t="s">
        <v>181</v>
      </c>
      <c r="E177" s="207" t="s">
        <v>584</v>
      </c>
      <c r="F177" s="208" t="s">
        <v>585</v>
      </c>
      <c r="G177" s="209" t="s">
        <v>586</v>
      </c>
      <c r="H177" s="210">
        <v>16</v>
      </c>
      <c r="I177" s="211"/>
      <c r="J177" s="212">
        <f>ROUND(I177*H177,2)</f>
        <v>0</v>
      </c>
      <c r="K177" s="208" t="s">
        <v>185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587</v>
      </c>
      <c r="AT177" s="217" t="s">
        <v>181</v>
      </c>
      <c r="AU177" s="217" t="s">
        <v>80</v>
      </c>
      <c r="AY177" s="19" t="s">
        <v>178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587</v>
      </c>
      <c r="BM177" s="217" t="s">
        <v>928</v>
      </c>
    </row>
    <row r="178" s="2" customFormat="1">
      <c r="A178" s="40"/>
      <c r="B178" s="41"/>
      <c r="C178" s="42"/>
      <c r="D178" s="219" t="s">
        <v>187</v>
      </c>
      <c r="E178" s="42"/>
      <c r="F178" s="220" t="s">
        <v>589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187</v>
      </c>
      <c r="AU178" s="19" t="s">
        <v>80</v>
      </c>
    </row>
    <row r="179" s="13" customFormat="1">
      <c r="A179" s="13"/>
      <c r="B179" s="224"/>
      <c r="C179" s="225"/>
      <c r="D179" s="226" t="s">
        <v>189</v>
      </c>
      <c r="E179" s="227" t="s">
        <v>19</v>
      </c>
      <c r="F179" s="228" t="s">
        <v>590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189</v>
      </c>
      <c r="AU179" s="234" t="s">
        <v>80</v>
      </c>
      <c r="AV179" s="13" t="s">
        <v>80</v>
      </c>
      <c r="AW179" s="13" t="s">
        <v>33</v>
      </c>
      <c r="AX179" s="13" t="s">
        <v>72</v>
      </c>
      <c r="AY179" s="234" t="s">
        <v>178</v>
      </c>
    </row>
    <row r="180" s="13" customFormat="1">
      <c r="A180" s="13"/>
      <c r="B180" s="224"/>
      <c r="C180" s="225"/>
      <c r="D180" s="226" t="s">
        <v>189</v>
      </c>
      <c r="E180" s="227" t="s">
        <v>19</v>
      </c>
      <c r="F180" s="228" t="s">
        <v>851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189</v>
      </c>
      <c r="AU180" s="234" t="s">
        <v>80</v>
      </c>
      <c r="AV180" s="13" t="s">
        <v>80</v>
      </c>
      <c r="AW180" s="13" t="s">
        <v>33</v>
      </c>
      <c r="AX180" s="13" t="s">
        <v>72</v>
      </c>
      <c r="AY180" s="234" t="s">
        <v>178</v>
      </c>
    </row>
    <row r="181" s="14" customFormat="1">
      <c r="A181" s="14"/>
      <c r="B181" s="235"/>
      <c r="C181" s="236"/>
      <c r="D181" s="226" t="s">
        <v>189</v>
      </c>
      <c r="E181" s="237" t="s">
        <v>19</v>
      </c>
      <c r="F181" s="238" t="s">
        <v>852</v>
      </c>
      <c r="G181" s="236"/>
      <c r="H181" s="239">
        <v>16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189</v>
      </c>
      <c r="AU181" s="245" t="s">
        <v>80</v>
      </c>
      <c r="AV181" s="14" t="s">
        <v>82</v>
      </c>
      <c r="AW181" s="14" t="s">
        <v>33</v>
      </c>
      <c r="AX181" s="14" t="s">
        <v>72</v>
      </c>
      <c r="AY181" s="245" t="s">
        <v>178</v>
      </c>
    </row>
    <row r="182" s="15" customFormat="1">
      <c r="A182" s="15"/>
      <c r="B182" s="246"/>
      <c r="C182" s="247"/>
      <c r="D182" s="226" t="s">
        <v>189</v>
      </c>
      <c r="E182" s="248" t="s">
        <v>19</v>
      </c>
      <c r="F182" s="249" t="s">
        <v>193</v>
      </c>
      <c r="G182" s="247"/>
      <c r="H182" s="250">
        <v>16</v>
      </c>
      <c r="I182" s="251"/>
      <c r="J182" s="247"/>
      <c r="K182" s="247"/>
      <c r="L182" s="252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189</v>
      </c>
      <c r="AU182" s="256" t="s">
        <v>80</v>
      </c>
      <c r="AV182" s="15" t="s">
        <v>186</v>
      </c>
      <c r="AW182" s="15" t="s">
        <v>33</v>
      </c>
      <c r="AX182" s="15" t="s">
        <v>80</v>
      </c>
      <c r="AY182" s="256" t="s">
        <v>178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2fXOBIYGWuFr/EkwPGeb1/4nWozpAwq/Q7ZixKbGifnacJI0cL8OLc4Tc/ArHe1qO1iDChVU+X/iTV4+ReFAjQ==" hashValue="W5xGv4TYkHyhlg9/+3aEtxqt0Scz9ITtvlvfaGykiPxU4k68Vaeu6SMqPIo2ZsDxA5ReoimA9MoQIE4ktJ92Eg==" algorithmName="SHA-512" password="CC35"/>
  <autoFilter ref="C88:K18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8" r:id="rId1" display="https://podminky.urs.cz/item/CS_URS_2024_02/971042351"/>
    <hyperlink ref="F106" r:id="rId2" display="https://podminky.urs.cz/item/CS_URS_2024_02/997013213"/>
    <hyperlink ref="F108" r:id="rId3" display="https://podminky.urs.cz/item/CS_URS_2024_02/997013501"/>
    <hyperlink ref="F110" r:id="rId4" display="https://podminky.urs.cz/item/CS_URS_2024_02/997013509"/>
    <hyperlink ref="F114" r:id="rId5" display="https://podminky.urs.cz/item/CS_URS_2024_02/997013631"/>
    <hyperlink ref="F125" r:id="rId6" display="https://podminky.urs.cz/item/CS_URS_2024_02/712361801"/>
    <hyperlink ref="F136" r:id="rId7" display="https://podminky.urs.cz/item/CS_URS_2024_02/712990812"/>
    <hyperlink ref="F141" r:id="rId8" display="https://podminky.urs.cz/item/CS_URS_2024_02/998712312"/>
    <hyperlink ref="F144" r:id="rId9" display="https://podminky.urs.cz/item/CS_URS_2024_02/713140813"/>
    <hyperlink ref="F150" r:id="rId10" display="https://podminky.urs.cz/item/CS_URS_2024_02/762953801"/>
    <hyperlink ref="F156" r:id="rId11" display="https://podminky.urs.cz/item/CS_URS_2024_02/762953811"/>
    <hyperlink ref="F175" r:id="rId12" display="https://podminky.urs.cz/item/CS_URS_2024_02/998767312"/>
    <hyperlink ref="F178" r:id="rId13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ROUND((SUM(BE81:BE114)),  2)</f>
        <v>0</v>
      </c>
      <c r="G33" s="40"/>
      <c r="H33" s="40"/>
      <c r="I33" s="150">
        <v>0.20999999999999999</v>
      </c>
      <c r="J33" s="149">
        <f>ROUND(((SUM(BE81:BE114))*I33),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ROUND((SUM(BF81:BF114)),  2)</f>
        <v>0</v>
      </c>
      <c r="G34" s="40"/>
      <c r="H34" s="40"/>
      <c r="I34" s="150">
        <v>0.12</v>
      </c>
      <c r="J34" s="149">
        <f>ROUND(((SUM(BF81:BF114))*I34),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ROUND((SUM(BG81:BG114)),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ROUND((SUM(BH81:BH114)),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ROUND((SUM(BI81:BI114)),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2024-079-08 - Profese -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930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931</v>
      </c>
      <c r="E61" s="170"/>
      <c r="F61" s="170"/>
      <c r="G61" s="170"/>
      <c r="H61" s="170"/>
      <c r="I61" s="170"/>
      <c r="J61" s="171">
        <f>J101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163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 xml:space="preserve"> ČZU - FLD  - Dřevařský pavilon, stavební úpravy m.č. 2.09, 2.10, 2.11, 2.12, 2.21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2024-079-08 - Profese - ZTI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KAMÝCKÁ 1176, PRAHA - SUCHDOL </v>
      </c>
      <c r="G75" s="42"/>
      <c r="H75" s="42"/>
      <c r="I75" s="34" t="s">
        <v>23</v>
      </c>
      <c r="J75" s="74" t="str">
        <f>IF(J12="","",J12)</f>
        <v>4. 10. 2024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ČZU V PRAZE, FAKULTA LESNICKÁ A DŘEVAŘSKÁ, Praha 6</v>
      </c>
      <c r="G77" s="42"/>
      <c r="H77" s="42"/>
      <c r="I77" s="34" t="s">
        <v>31</v>
      </c>
      <c r="J77" s="38" t="str">
        <f>E21</f>
        <v>Ing. Vladimír Čapka Gerstnerova 5/658 Praha 7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164</v>
      </c>
      <c r="D80" s="182" t="s">
        <v>57</v>
      </c>
      <c r="E80" s="182" t="s">
        <v>53</v>
      </c>
      <c r="F80" s="182" t="s">
        <v>54</v>
      </c>
      <c r="G80" s="182" t="s">
        <v>165</v>
      </c>
      <c r="H80" s="182" t="s">
        <v>166</v>
      </c>
      <c r="I80" s="182" t="s">
        <v>167</v>
      </c>
      <c r="J80" s="182" t="s">
        <v>140</v>
      </c>
      <c r="K80" s="183" t="s">
        <v>168</v>
      </c>
      <c r="L80" s="184"/>
      <c r="M80" s="94" t="s">
        <v>19</v>
      </c>
      <c r="N80" s="95" t="s">
        <v>42</v>
      </c>
      <c r="O80" s="95" t="s">
        <v>169</v>
      </c>
      <c r="P80" s="95" t="s">
        <v>170</v>
      </c>
      <c r="Q80" s="95" t="s">
        <v>171</v>
      </c>
      <c r="R80" s="95" t="s">
        <v>172</v>
      </c>
      <c r="S80" s="95" t="s">
        <v>173</v>
      </c>
      <c r="T80" s="96" t="s">
        <v>174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175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P82+P101</f>
        <v>0</v>
      </c>
      <c r="Q81" s="98"/>
      <c r="R81" s="187">
        <f>R82+R101</f>
        <v>0.00039964950000000003</v>
      </c>
      <c r="S81" s="98"/>
      <c r="T81" s="188">
        <f>T82+T101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141</v>
      </c>
      <c r="BK81" s="189">
        <f>BK82+BK101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932</v>
      </c>
      <c r="F82" s="193" t="s">
        <v>933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SUM(P83:P100)</f>
        <v>0</v>
      </c>
      <c r="Q82" s="198"/>
      <c r="R82" s="199">
        <f>SUM(R83:R100)</f>
        <v>8.6449500000000006E-05</v>
      </c>
      <c r="S82" s="198"/>
      <c r="T82" s="200">
        <f>SUM(T83:T100)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71</v>
      </c>
      <c r="AU82" s="202" t="s">
        <v>72</v>
      </c>
      <c r="AY82" s="201" t="s">
        <v>178</v>
      </c>
      <c r="BK82" s="203">
        <f>SUM(BK83:BK100)</f>
        <v>0</v>
      </c>
    </row>
    <row r="83" s="2" customFormat="1" ht="16.5" customHeight="1">
      <c r="A83" s="40"/>
      <c r="B83" s="41"/>
      <c r="C83" s="206" t="s">
        <v>80</v>
      </c>
      <c r="D83" s="206" t="s">
        <v>181</v>
      </c>
      <c r="E83" s="207" t="s">
        <v>934</v>
      </c>
      <c r="F83" s="208" t="s">
        <v>935</v>
      </c>
      <c r="G83" s="209" t="s">
        <v>223</v>
      </c>
      <c r="H83" s="210">
        <v>3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206</v>
      </c>
      <c r="AT83" s="217" t="s">
        <v>181</v>
      </c>
      <c r="AU83" s="217" t="s">
        <v>80</v>
      </c>
      <c r="AY83" s="19" t="s">
        <v>178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206</v>
      </c>
      <c r="BM83" s="217" t="s">
        <v>936</v>
      </c>
    </row>
    <row r="84" s="2" customFormat="1" ht="16.5" customHeight="1">
      <c r="A84" s="40"/>
      <c r="B84" s="41"/>
      <c r="C84" s="206" t="s">
        <v>82</v>
      </c>
      <c r="D84" s="206" t="s">
        <v>181</v>
      </c>
      <c r="E84" s="207" t="s">
        <v>937</v>
      </c>
      <c r="F84" s="208" t="s">
        <v>938</v>
      </c>
      <c r="G84" s="209" t="s">
        <v>223</v>
      </c>
      <c r="H84" s="210">
        <v>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206</v>
      </c>
      <c r="AT84" s="217" t="s">
        <v>181</v>
      </c>
      <c r="AU84" s="217" t="s">
        <v>80</v>
      </c>
      <c r="AY84" s="19" t="s">
        <v>178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206</v>
      </c>
      <c r="BM84" s="217" t="s">
        <v>939</v>
      </c>
    </row>
    <row r="85" s="2" customFormat="1" ht="16.5" customHeight="1">
      <c r="A85" s="40"/>
      <c r="B85" s="41"/>
      <c r="C85" s="206" t="s">
        <v>203</v>
      </c>
      <c r="D85" s="206" t="s">
        <v>181</v>
      </c>
      <c r="E85" s="207" t="s">
        <v>940</v>
      </c>
      <c r="F85" s="208" t="s">
        <v>941</v>
      </c>
      <c r="G85" s="209" t="s">
        <v>942</v>
      </c>
      <c r="H85" s="210">
        <v>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206</v>
      </c>
      <c r="AT85" s="217" t="s">
        <v>181</v>
      </c>
      <c r="AU85" s="217" t="s">
        <v>80</v>
      </c>
      <c r="AY85" s="19" t="s">
        <v>178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206</v>
      </c>
      <c r="BM85" s="217" t="s">
        <v>943</v>
      </c>
    </row>
    <row r="86" s="2" customFormat="1" ht="16.5" customHeight="1">
      <c r="A86" s="40"/>
      <c r="B86" s="41"/>
      <c r="C86" s="206" t="s">
        <v>186</v>
      </c>
      <c r="D86" s="206" t="s">
        <v>181</v>
      </c>
      <c r="E86" s="207" t="s">
        <v>944</v>
      </c>
      <c r="F86" s="208" t="s">
        <v>945</v>
      </c>
      <c r="G86" s="209" t="s">
        <v>942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206</v>
      </c>
      <c r="AT86" s="217" t="s">
        <v>181</v>
      </c>
      <c r="AU86" s="217" t="s">
        <v>80</v>
      </c>
      <c r="AY86" s="19" t="s">
        <v>178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206</v>
      </c>
      <c r="BM86" s="217" t="s">
        <v>946</v>
      </c>
    </row>
    <row r="87" s="2" customFormat="1" ht="16.5" customHeight="1">
      <c r="A87" s="40"/>
      <c r="B87" s="41"/>
      <c r="C87" s="206" t="s">
        <v>220</v>
      </c>
      <c r="D87" s="206" t="s">
        <v>181</v>
      </c>
      <c r="E87" s="207" t="s">
        <v>947</v>
      </c>
      <c r="F87" s="208" t="s">
        <v>948</v>
      </c>
      <c r="G87" s="209" t="s">
        <v>942</v>
      </c>
      <c r="H87" s="210">
        <v>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206</v>
      </c>
      <c r="AT87" s="217" t="s">
        <v>181</v>
      </c>
      <c r="AU87" s="217" t="s">
        <v>80</v>
      </c>
      <c r="AY87" s="19" t="s">
        <v>178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206</v>
      </c>
      <c r="BM87" s="217" t="s">
        <v>949</v>
      </c>
    </row>
    <row r="88" s="2" customFormat="1" ht="16.5" customHeight="1">
      <c r="A88" s="40"/>
      <c r="B88" s="41"/>
      <c r="C88" s="206" t="s">
        <v>179</v>
      </c>
      <c r="D88" s="206" t="s">
        <v>181</v>
      </c>
      <c r="E88" s="207" t="s">
        <v>950</v>
      </c>
      <c r="F88" s="208" t="s">
        <v>951</v>
      </c>
      <c r="G88" s="209" t="s">
        <v>942</v>
      </c>
      <c r="H88" s="210">
        <v>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206</v>
      </c>
      <c r="AT88" s="217" t="s">
        <v>181</v>
      </c>
      <c r="AU88" s="217" t="s">
        <v>80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206</v>
      </c>
      <c r="BM88" s="217" t="s">
        <v>952</v>
      </c>
    </row>
    <row r="89" s="2" customFormat="1" ht="21.75" customHeight="1">
      <c r="A89" s="40"/>
      <c r="B89" s="41"/>
      <c r="C89" s="206" t="s">
        <v>235</v>
      </c>
      <c r="D89" s="206" t="s">
        <v>181</v>
      </c>
      <c r="E89" s="207" t="s">
        <v>953</v>
      </c>
      <c r="F89" s="208" t="s">
        <v>954</v>
      </c>
      <c r="G89" s="209" t="s">
        <v>942</v>
      </c>
      <c r="H89" s="210">
        <v>1</v>
      </c>
      <c r="I89" s="211"/>
      <c r="J89" s="212">
        <f>ROUND(I89*H89,2)</f>
        <v>0</v>
      </c>
      <c r="K89" s="208" t="s">
        <v>185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206</v>
      </c>
      <c r="AT89" s="217" t="s">
        <v>181</v>
      </c>
      <c r="AU89" s="217" t="s">
        <v>80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206</v>
      </c>
      <c r="BM89" s="217" t="s">
        <v>955</v>
      </c>
    </row>
    <row r="90" s="2" customFormat="1">
      <c r="A90" s="40"/>
      <c r="B90" s="41"/>
      <c r="C90" s="42"/>
      <c r="D90" s="219" t="s">
        <v>187</v>
      </c>
      <c r="E90" s="42"/>
      <c r="F90" s="220" t="s">
        <v>956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187</v>
      </c>
      <c r="AU90" s="19" t="s">
        <v>80</v>
      </c>
    </row>
    <row r="91" s="2" customFormat="1" ht="16.5" customHeight="1">
      <c r="A91" s="40"/>
      <c r="B91" s="41"/>
      <c r="C91" s="206" t="s">
        <v>224</v>
      </c>
      <c r="D91" s="206" t="s">
        <v>181</v>
      </c>
      <c r="E91" s="207" t="s">
        <v>957</v>
      </c>
      <c r="F91" s="208" t="s">
        <v>958</v>
      </c>
      <c r="G91" s="209" t="s">
        <v>280</v>
      </c>
      <c r="H91" s="210">
        <v>1</v>
      </c>
      <c r="I91" s="211"/>
      <c r="J91" s="212">
        <f>ROUND(I91*H91,2)</f>
        <v>0</v>
      </c>
      <c r="K91" s="208" t="s">
        <v>185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206</v>
      </c>
      <c r="AT91" s="217" t="s">
        <v>181</v>
      </c>
      <c r="AU91" s="217" t="s">
        <v>80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206</v>
      </c>
      <c r="BM91" s="217" t="s">
        <v>959</v>
      </c>
    </row>
    <row r="92" s="2" customFormat="1">
      <c r="A92" s="40"/>
      <c r="B92" s="41"/>
      <c r="C92" s="42"/>
      <c r="D92" s="219" t="s">
        <v>187</v>
      </c>
      <c r="E92" s="42"/>
      <c r="F92" s="220" t="s">
        <v>960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187</v>
      </c>
      <c r="AU92" s="19" t="s">
        <v>80</v>
      </c>
    </row>
    <row r="93" s="2" customFormat="1" ht="24.15" customHeight="1">
      <c r="A93" s="40"/>
      <c r="B93" s="41"/>
      <c r="C93" s="206" t="s">
        <v>248</v>
      </c>
      <c r="D93" s="206" t="s">
        <v>181</v>
      </c>
      <c r="E93" s="207" t="s">
        <v>961</v>
      </c>
      <c r="F93" s="208" t="s">
        <v>962</v>
      </c>
      <c r="G93" s="209" t="s">
        <v>223</v>
      </c>
      <c r="H93" s="210">
        <v>3</v>
      </c>
      <c r="I93" s="211"/>
      <c r="J93" s="212">
        <f>ROUND(I93*H93,2)</f>
        <v>0</v>
      </c>
      <c r="K93" s="208" t="s">
        <v>185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1.8816499999999998E-05</v>
      </c>
      <c r="R93" s="215">
        <f>Q93*H93</f>
        <v>5.6449499999999995E-05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206</v>
      </c>
      <c r="AT93" s="217" t="s">
        <v>181</v>
      </c>
      <c r="AU93" s="217" t="s">
        <v>80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206</v>
      </c>
      <c r="BM93" s="217" t="s">
        <v>963</v>
      </c>
    </row>
    <row r="94" s="2" customFormat="1">
      <c r="A94" s="40"/>
      <c r="B94" s="41"/>
      <c r="C94" s="42"/>
      <c r="D94" s="219" t="s">
        <v>187</v>
      </c>
      <c r="E94" s="42"/>
      <c r="F94" s="220" t="s">
        <v>964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187</v>
      </c>
      <c r="AU94" s="19" t="s">
        <v>80</v>
      </c>
    </row>
    <row r="95" s="2" customFormat="1" ht="21.75" customHeight="1">
      <c r="A95" s="40"/>
      <c r="B95" s="41"/>
      <c r="C95" s="206" t="s">
        <v>230</v>
      </c>
      <c r="D95" s="206" t="s">
        <v>181</v>
      </c>
      <c r="E95" s="207" t="s">
        <v>965</v>
      </c>
      <c r="F95" s="208" t="s">
        <v>966</v>
      </c>
      <c r="G95" s="209" t="s">
        <v>223</v>
      </c>
      <c r="H95" s="210">
        <v>3</v>
      </c>
      <c r="I95" s="211"/>
      <c r="J95" s="212">
        <f>ROUND(I95*H95,2)</f>
        <v>0</v>
      </c>
      <c r="K95" s="208" t="s">
        <v>185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1.0000000000000001E-05</v>
      </c>
      <c r="R95" s="215">
        <f>Q95*H95</f>
        <v>3.0000000000000004E-05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206</v>
      </c>
      <c r="AT95" s="217" t="s">
        <v>181</v>
      </c>
      <c r="AU95" s="217" t="s">
        <v>80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206</v>
      </c>
      <c r="BM95" s="217" t="s">
        <v>967</v>
      </c>
    </row>
    <row r="96" s="2" customFormat="1">
      <c r="A96" s="40"/>
      <c r="B96" s="41"/>
      <c r="C96" s="42"/>
      <c r="D96" s="219" t="s">
        <v>187</v>
      </c>
      <c r="E96" s="42"/>
      <c r="F96" s="220" t="s">
        <v>968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187</v>
      </c>
      <c r="AU96" s="19" t="s">
        <v>80</v>
      </c>
    </row>
    <row r="97" s="2" customFormat="1" ht="24.15" customHeight="1">
      <c r="A97" s="40"/>
      <c r="B97" s="41"/>
      <c r="C97" s="206" t="s">
        <v>257</v>
      </c>
      <c r="D97" s="206" t="s">
        <v>181</v>
      </c>
      <c r="E97" s="207" t="s">
        <v>969</v>
      </c>
      <c r="F97" s="208" t="s">
        <v>970</v>
      </c>
      <c r="G97" s="209" t="s">
        <v>891</v>
      </c>
      <c r="H97" s="270"/>
      <c r="I97" s="211"/>
      <c r="J97" s="212">
        <f>ROUND(I97*H97,2)</f>
        <v>0</v>
      </c>
      <c r="K97" s="208" t="s">
        <v>185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206</v>
      </c>
      <c r="AT97" s="217" t="s">
        <v>181</v>
      </c>
      <c r="AU97" s="217" t="s">
        <v>80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206</v>
      </c>
      <c r="BM97" s="217" t="s">
        <v>971</v>
      </c>
    </row>
    <row r="98" s="2" customFormat="1">
      <c r="A98" s="40"/>
      <c r="B98" s="41"/>
      <c r="C98" s="42"/>
      <c r="D98" s="219" t="s">
        <v>187</v>
      </c>
      <c r="E98" s="42"/>
      <c r="F98" s="220" t="s">
        <v>972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187</v>
      </c>
      <c r="AU98" s="19" t="s">
        <v>80</v>
      </c>
    </row>
    <row r="99" s="2" customFormat="1" ht="24.15" customHeight="1">
      <c r="A99" s="40"/>
      <c r="B99" s="41"/>
      <c r="C99" s="206" t="s">
        <v>8</v>
      </c>
      <c r="D99" s="206" t="s">
        <v>181</v>
      </c>
      <c r="E99" s="207" t="s">
        <v>973</v>
      </c>
      <c r="F99" s="208" t="s">
        <v>974</v>
      </c>
      <c r="G99" s="209" t="s">
        <v>586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587</v>
      </c>
      <c r="AT99" s="217" t="s">
        <v>181</v>
      </c>
      <c r="AU99" s="217" t="s">
        <v>80</v>
      </c>
      <c r="AY99" s="19" t="s">
        <v>178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587</v>
      </c>
      <c r="BM99" s="217" t="s">
        <v>975</v>
      </c>
    </row>
    <row r="100" s="2" customFormat="1" ht="24.15" customHeight="1">
      <c r="A100" s="40"/>
      <c r="B100" s="41"/>
      <c r="C100" s="206" t="s">
        <v>269</v>
      </c>
      <c r="D100" s="206" t="s">
        <v>181</v>
      </c>
      <c r="E100" s="207" t="s">
        <v>976</v>
      </c>
      <c r="F100" s="208" t="s">
        <v>977</v>
      </c>
      <c r="G100" s="209" t="s">
        <v>586</v>
      </c>
      <c r="H100" s="210">
        <v>2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587</v>
      </c>
      <c r="AT100" s="217" t="s">
        <v>181</v>
      </c>
      <c r="AU100" s="217" t="s">
        <v>80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587</v>
      </c>
      <c r="BM100" s="217" t="s">
        <v>978</v>
      </c>
    </row>
    <row r="101" s="12" customFormat="1" ht="25.92" customHeight="1">
      <c r="A101" s="12"/>
      <c r="B101" s="190"/>
      <c r="C101" s="191"/>
      <c r="D101" s="192" t="s">
        <v>71</v>
      </c>
      <c r="E101" s="193" t="s">
        <v>979</v>
      </c>
      <c r="F101" s="193" t="s">
        <v>980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SUM(P102:P114)</f>
        <v>0</v>
      </c>
      <c r="Q101" s="198"/>
      <c r="R101" s="199">
        <f>SUM(R102:R114)</f>
        <v>0.00031320000000000002</v>
      </c>
      <c r="S101" s="198"/>
      <c r="T101" s="200">
        <f>SUM(T102:T114)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82</v>
      </c>
      <c r="AT101" s="202" t="s">
        <v>71</v>
      </c>
      <c r="AU101" s="202" t="s">
        <v>72</v>
      </c>
      <c r="AY101" s="201" t="s">
        <v>178</v>
      </c>
      <c r="BK101" s="203">
        <f>SUM(BK102:BK114)</f>
        <v>0</v>
      </c>
    </row>
    <row r="102" s="2" customFormat="1" ht="16.5" customHeight="1">
      <c r="A102" s="40"/>
      <c r="B102" s="41"/>
      <c r="C102" s="206" t="s">
        <v>242</v>
      </c>
      <c r="D102" s="206" t="s">
        <v>181</v>
      </c>
      <c r="E102" s="207" t="s">
        <v>981</v>
      </c>
      <c r="F102" s="208" t="s">
        <v>982</v>
      </c>
      <c r="G102" s="209" t="s">
        <v>223</v>
      </c>
      <c r="H102" s="210">
        <v>4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206</v>
      </c>
      <c r="AT102" s="217" t="s">
        <v>181</v>
      </c>
      <c r="AU102" s="217" t="s">
        <v>80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206</v>
      </c>
      <c r="BM102" s="217" t="s">
        <v>983</v>
      </c>
    </row>
    <row r="103" s="2" customFormat="1" ht="16.5" customHeight="1">
      <c r="A103" s="40"/>
      <c r="B103" s="41"/>
      <c r="C103" s="206" t="s">
        <v>283</v>
      </c>
      <c r="D103" s="206" t="s">
        <v>181</v>
      </c>
      <c r="E103" s="207" t="s">
        <v>984</v>
      </c>
      <c r="F103" s="208" t="s">
        <v>985</v>
      </c>
      <c r="G103" s="209" t="s">
        <v>223</v>
      </c>
      <c r="H103" s="210">
        <v>5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206</v>
      </c>
      <c r="AT103" s="217" t="s">
        <v>181</v>
      </c>
      <c r="AU103" s="217" t="s">
        <v>80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206</v>
      </c>
      <c r="BM103" s="217" t="s">
        <v>986</v>
      </c>
    </row>
    <row r="104" s="2" customFormat="1" ht="16.5" customHeight="1">
      <c r="A104" s="40"/>
      <c r="B104" s="41"/>
      <c r="C104" s="206" t="s">
        <v>206</v>
      </c>
      <c r="D104" s="206" t="s">
        <v>181</v>
      </c>
      <c r="E104" s="207" t="s">
        <v>987</v>
      </c>
      <c r="F104" s="208" t="s">
        <v>988</v>
      </c>
      <c r="G104" s="209" t="s">
        <v>942</v>
      </c>
      <c r="H104" s="210">
        <v>4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206</v>
      </c>
      <c r="AT104" s="217" t="s">
        <v>181</v>
      </c>
      <c r="AU104" s="217" t="s">
        <v>80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206</v>
      </c>
      <c r="BM104" s="217" t="s">
        <v>989</v>
      </c>
    </row>
    <row r="105" s="2" customFormat="1" ht="21.75" customHeight="1">
      <c r="A105" s="40"/>
      <c r="B105" s="41"/>
      <c r="C105" s="206" t="s">
        <v>293</v>
      </c>
      <c r="D105" s="206" t="s">
        <v>181</v>
      </c>
      <c r="E105" s="207" t="s">
        <v>990</v>
      </c>
      <c r="F105" s="208" t="s">
        <v>991</v>
      </c>
      <c r="G105" s="209" t="s">
        <v>942</v>
      </c>
      <c r="H105" s="210">
        <v>5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206</v>
      </c>
      <c r="AT105" s="217" t="s">
        <v>181</v>
      </c>
      <c r="AU105" s="217" t="s">
        <v>80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206</v>
      </c>
      <c r="BM105" s="217" t="s">
        <v>992</v>
      </c>
    </row>
    <row r="106" s="2" customFormat="1" ht="16.5" customHeight="1">
      <c r="A106" s="40"/>
      <c r="B106" s="41"/>
      <c r="C106" s="206" t="s">
        <v>255</v>
      </c>
      <c r="D106" s="206" t="s">
        <v>181</v>
      </c>
      <c r="E106" s="207" t="s">
        <v>993</v>
      </c>
      <c r="F106" s="208" t="s">
        <v>994</v>
      </c>
      <c r="G106" s="209" t="s">
        <v>942</v>
      </c>
      <c r="H106" s="210">
        <v>2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206</v>
      </c>
      <c r="AT106" s="217" t="s">
        <v>181</v>
      </c>
      <c r="AU106" s="217" t="s">
        <v>80</v>
      </c>
      <c r="AY106" s="19" t="s">
        <v>178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206</v>
      </c>
      <c r="BM106" s="217" t="s">
        <v>995</v>
      </c>
    </row>
    <row r="107" s="2" customFormat="1" ht="16.5" customHeight="1">
      <c r="A107" s="40"/>
      <c r="B107" s="41"/>
      <c r="C107" s="206" t="s">
        <v>306</v>
      </c>
      <c r="D107" s="206" t="s">
        <v>181</v>
      </c>
      <c r="E107" s="207" t="s">
        <v>996</v>
      </c>
      <c r="F107" s="208" t="s">
        <v>997</v>
      </c>
      <c r="G107" s="209" t="s">
        <v>942</v>
      </c>
      <c r="H107" s="210">
        <v>1</v>
      </c>
      <c r="I107" s="211"/>
      <c r="J107" s="212">
        <f>ROUND(I107*H107,2)</f>
        <v>0</v>
      </c>
      <c r="K107" s="208" t="s">
        <v>185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0.00031320000000000002</v>
      </c>
      <c r="R107" s="215">
        <f>Q107*H107</f>
        <v>0.00031320000000000002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206</v>
      </c>
      <c r="AT107" s="217" t="s">
        <v>181</v>
      </c>
      <c r="AU107" s="217" t="s">
        <v>80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206</v>
      </c>
      <c r="BM107" s="217" t="s">
        <v>998</v>
      </c>
    </row>
    <row r="108" s="2" customFormat="1">
      <c r="A108" s="40"/>
      <c r="B108" s="41"/>
      <c r="C108" s="42"/>
      <c r="D108" s="219" t="s">
        <v>187</v>
      </c>
      <c r="E108" s="42"/>
      <c r="F108" s="220" t="s">
        <v>999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187</v>
      </c>
      <c r="AU108" s="19" t="s">
        <v>80</v>
      </c>
    </row>
    <row r="109" s="2" customFormat="1" ht="16.5" customHeight="1">
      <c r="A109" s="40"/>
      <c r="B109" s="41"/>
      <c r="C109" s="206" t="s">
        <v>260</v>
      </c>
      <c r="D109" s="206" t="s">
        <v>181</v>
      </c>
      <c r="E109" s="207" t="s">
        <v>1000</v>
      </c>
      <c r="F109" s="208" t="s">
        <v>1001</v>
      </c>
      <c r="G109" s="209" t="s">
        <v>223</v>
      </c>
      <c r="H109" s="210">
        <v>9</v>
      </c>
      <c r="I109" s="211"/>
      <c r="J109" s="212">
        <f>ROUND(I109*H109,2)</f>
        <v>0</v>
      </c>
      <c r="K109" s="208" t="s">
        <v>185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206</v>
      </c>
      <c r="AT109" s="217" t="s">
        <v>181</v>
      </c>
      <c r="AU109" s="217" t="s">
        <v>80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206</v>
      </c>
      <c r="BM109" s="217" t="s">
        <v>1002</v>
      </c>
    </row>
    <row r="110" s="2" customFormat="1">
      <c r="A110" s="40"/>
      <c r="B110" s="41"/>
      <c r="C110" s="42"/>
      <c r="D110" s="219" t="s">
        <v>187</v>
      </c>
      <c r="E110" s="42"/>
      <c r="F110" s="220" t="s">
        <v>1003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187</v>
      </c>
      <c r="AU110" s="19" t="s">
        <v>80</v>
      </c>
    </row>
    <row r="111" s="2" customFormat="1" ht="24.15" customHeight="1">
      <c r="A111" s="40"/>
      <c r="B111" s="41"/>
      <c r="C111" s="206" t="s">
        <v>7</v>
      </c>
      <c r="D111" s="206" t="s">
        <v>181</v>
      </c>
      <c r="E111" s="207" t="s">
        <v>1004</v>
      </c>
      <c r="F111" s="208" t="s">
        <v>1005</v>
      </c>
      <c r="G111" s="209" t="s">
        <v>891</v>
      </c>
      <c r="H111" s="270"/>
      <c r="I111" s="211"/>
      <c r="J111" s="212">
        <f>ROUND(I111*H111,2)</f>
        <v>0</v>
      </c>
      <c r="K111" s="208" t="s">
        <v>185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206</v>
      </c>
      <c r="AT111" s="217" t="s">
        <v>181</v>
      </c>
      <c r="AU111" s="217" t="s">
        <v>80</v>
      </c>
      <c r="AY111" s="19" t="s">
        <v>178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206</v>
      </c>
      <c r="BM111" s="217" t="s">
        <v>1006</v>
      </c>
    </row>
    <row r="112" s="2" customFormat="1">
      <c r="A112" s="40"/>
      <c r="B112" s="41"/>
      <c r="C112" s="42"/>
      <c r="D112" s="219" t="s">
        <v>187</v>
      </c>
      <c r="E112" s="42"/>
      <c r="F112" s="220" t="s">
        <v>1007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187</v>
      </c>
      <c r="AU112" s="19" t="s">
        <v>80</v>
      </c>
    </row>
    <row r="113" s="2" customFormat="1" ht="24.15" customHeight="1">
      <c r="A113" s="40"/>
      <c r="B113" s="41"/>
      <c r="C113" s="206" t="s">
        <v>265</v>
      </c>
      <c r="D113" s="206" t="s">
        <v>181</v>
      </c>
      <c r="E113" s="207" t="s">
        <v>1008</v>
      </c>
      <c r="F113" s="208" t="s">
        <v>1009</v>
      </c>
      <c r="G113" s="209" t="s">
        <v>586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587</v>
      </c>
      <c r="AT113" s="217" t="s">
        <v>181</v>
      </c>
      <c r="AU113" s="217" t="s">
        <v>80</v>
      </c>
      <c r="AY113" s="19" t="s">
        <v>178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587</v>
      </c>
      <c r="BM113" s="217" t="s">
        <v>1010</v>
      </c>
    </row>
    <row r="114" s="2" customFormat="1" ht="24.15" customHeight="1">
      <c r="A114" s="40"/>
      <c r="B114" s="41"/>
      <c r="C114" s="206" t="s">
        <v>337</v>
      </c>
      <c r="D114" s="206" t="s">
        <v>181</v>
      </c>
      <c r="E114" s="207" t="s">
        <v>1011</v>
      </c>
      <c r="F114" s="208" t="s">
        <v>1012</v>
      </c>
      <c r="G114" s="209" t="s">
        <v>586</v>
      </c>
      <c r="H114" s="210">
        <v>2</v>
      </c>
      <c r="I114" s="211"/>
      <c r="J114" s="212">
        <f>ROUND(I114*H114,2)</f>
        <v>0</v>
      </c>
      <c r="K114" s="208" t="s">
        <v>19</v>
      </c>
      <c r="L114" s="46"/>
      <c r="M114" s="271" t="s">
        <v>19</v>
      </c>
      <c r="N114" s="272" t="s">
        <v>43</v>
      </c>
      <c r="O114" s="273"/>
      <c r="P114" s="274">
        <f>O114*H114</f>
        <v>0</v>
      </c>
      <c r="Q114" s="274">
        <v>0</v>
      </c>
      <c r="R114" s="274">
        <f>Q114*H114</f>
        <v>0</v>
      </c>
      <c r="S114" s="274">
        <v>0</v>
      </c>
      <c r="T114" s="27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587</v>
      </c>
      <c r="AT114" s="217" t="s">
        <v>181</v>
      </c>
      <c r="AU114" s="217" t="s">
        <v>80</v>
      </c>
      <c r="AY114" s="19" t="s">
        <v>178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587</v>
      </c>
      <c r="BM114" s="217" t="s">
        <v>1013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ePMIphvbVHz6skWVKwx8Kwoq+rt9cedVUw2Njq5T9ywo/d2JlyulhLeZvR80nWNQGs4NEg1r5JgmX1CEtdLi7A==" hashValue="VssYiPiRVwexoBAXnR2VQ+lTQo6vAvy9ySir/PDbn/IXiioJU30shjkxltXwdPu9R9rRM3aBUDgD8Hz/w1KmVw==" algorithmName="SHA-512" password="CC35"/>
  <autoFilter ref="C80:K11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0" r:id="rId1" display="https://podminky.urs.cz/item/CS_URS_2024_02/722190901"/>
    <hyperlink ref="F92" r:id="rId2" display="https://podminky.urs.cz/item/CS_URS_2024_02/722179191"/>
    <hyperlink ref="F94" r:id="rId3" display="https://podminky.urs.cz/item/CS_URS_2024_02/722290246"/>
    <hyperlink ref="F96" r:id="rId4" display="https://podminky.urs.cz/item/CS_URS_2024_02/722290234"/>
    <hyperlink ref="F98" r:id="rId5" display="https://podminky.urs.cz/item/CS_URS_2024_02/998722312"/>
    <hyperlink ref="F108" r:id="rId6" display="https://podminky.urs.cz/item/CS_URS_2024_02/721171913"/>
    <hyperlink ref="F110" r:id="rId7" display="https://podminky.urs.cz/item/CS_URS_2024_02/721290111"/>
    <hyperlink ref="F112" r:id="rId8" display="https://podminky.urs.cz/item/CS_URS_2024_02/998721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ROUND((SUM(BE80:BE127)),  2)</f>
        <v>0</v>
      </c>
      <c r="G33" s="40"/>
      <c r="H33" s="40"/>
      <c r="I33" s="150">
        <v>0.20999999999999999</v>
      </c>
      <c r="J33" s="149">
        <f>ROUND(((SUM(BE80:BE127))*I33),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ROUND((SUM(BF80:BF127)),  2)</f>
        <v>0</v>
      </c>
      <c r="G34" s="40"/>
      <c r="H34" s="40"/>
      <c r="I34" s="150">
        <v>0.12</v>
      </c>
      <c r="J34" s="149">
        <f>ROUND(((SUM(BF80:BF127))*I34),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ROUND((SUM(BG80:BG127)),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ROUND((SUM(BH80:BH127)),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ROUND((SUM(BI80:BI127)),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2024-079-09 - Profese - UTCH - chlazení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1015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163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 xml:space="preserve"> ČZU - FLD  - Dřevařský pavilon, stavební úpravy m.č. 2.09, 2.10, 2.11, 2.12, 2.21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2024-079-09 - Profese - UTCH - chlazení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KAMÝCKÁ 1176, PRAHA - SUCHDOL </v>
      </c>
      <c r="G74" s="42"/>
      <c r="H74" s="42"/>
      <c r="I74" s="34" t="s">
        <v>23</v>
      </c>
      <c r="J74" s="74" t="str">
        <f>IF(J12="","",J12)</f>
        <v>4. 10. 2024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ČZU V PRAZE, FAKULTA LESNICKÁ A DŘEVAŘSKÁ, Praha 6</v>
      </c>
      <c r="G76" s="42"/>
      <c r="H76" s="42"/>
      <c r="I76" s="34" t="s">
        <v>31</v>
      </c>
      <c r="J76" s="38" t="str">
        <f>E21</f>
        <v>Ing. Vladimír Čapka Gerstnerova 5/658 Praha 7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164</v>
      </c>
      <c r="D79" s="182" t="s">
        <v>57</v>
      </c>
      <c r="E79" s="182" t="s">
        <v>53</v>
      </c>
      <c r="F79" s="182" t="s">
        <v>54</v>
      </c>
      <c r="G79" s="182" t="s">
        <v>165</v>
      </c>
      <c r="H79" s="182" t="s">
        <v>166</v>
      </c>
      <c r="I79" s="182" t="s">
        <v>167</v>
      </c>
      <c r="J79" s="182" t="s">
        <v>140</v>
      </c>
      <c r="K79" s="183" t="s">
        <v>168</v>
      </c>
      <c r="L79" s="184"/>
      <c r="M79" s="94" t="s">
        <v>19</v>
      </c>
      <c r="N79" s="95" t="s">
        <v>42</v>
      </c>
      <c r="O79" s="95" t="s">
        <v>169</v>
      </c>
      <c r="P79" s="95" t="s">
        <v>170</v>
      </c>
      <c r="Q79" s="95" t="s">
        <v>171</v>
      </c>
      <c r="R79" s="95" t="s">
        <v>172</v>
      </c>
      <c r="S79" s="95" t="s">
        <v>173</v>
      </c>
      <c r="T79" s="96" t="s">
        <v>174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175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141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71</v>
      </c>
      <c r="E81" s="193" t="s">
        <v>1016</v>
      </c>
      <c r="F81" s="193" t="s">
        <v>1017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SUM(P82:P127)</f>
        <v>0</v>
      </c>
      <c r="Q81" s="198"/>
      <c r="R81" s="199">
        <f>SUM(R82:R127)</f>
        <v>0</v>
      </c>
      <c r="S81" s="198"/>
      <c r="T81" s="200">
        <f>SUM(T82:T127)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80</v>
      </c>
      <c r="AT81" s="202" t="s">
        <v>71</v>
      </c>
      <c r="AU81" s="202" t="s">
        <v>72</v>
      </c>
      <c r="AY81" s="201" t="s">
        <v>178</v>
      </c>
      <c r="BK81" s="203">
        <f>SUM(BK82:BK127)</f>
        <v>0</v>
      </c>
    </row>
    <row r="82" s="2" customFormat="1" ht="37.8" customHeight="1">
      <c r="A82" s="40"/>
      <c r="B82" s="41"/>
      <c r="C82" s="257" t="s">
        <v>80</v>
      </c>
      <c r="D82" s="257" t="s">
        <v>360</v>
      </c>
      <c r="E82" s="258" t="s">
        <v>1018</v>
      </c>
      <c r="F82" s="259" t="s">
        <v>1019</v>
      </c>
      <c r="G82" s="260" t="s">
        <v>942</v>
      </c>
      <c r="H82" s="261">
        <v>1</v>
      </c>
      <c r="I82" s="262"/>
      <c r="J82" s="263">
        <f>ROUND(I82*H82,2)</f>
        <v>0</v>
      </c>
      <c r="K82" s="259" t="s">
        <v>19</v>
      </c>
      <c r="L82" s="264"/>
      <c r="M82" s="265" t="s">
        <v>19</v>
      </c>
      <c r="N82" s="266" t="s">
        <v>43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302</v>
      </c>
      <c r="AT82" s="217" t="s">
        <v>360</v>
      </c>
      <c r="AU82" s="217" t="s">
        <v>80</v>
      </c>
      <c r="AY82" s="19" t="s">
        <v>178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80</v>
      </c>
      <c r="BK82" s="218">
        <f>ROUND(I82*H82,2)</f>
        <v>0</v>
      </c>
      <c r="BL82" s="19" t="s">
        <v>206</v>
      </c>
      <c r="BM82" s="217" t="s">
        <v>1020</v>
      </c>
    </row>
    <row r="83" s="2" customFormat="1" ht="16.5" customHeight="1">
      <c r="A83" s="40"/>
      <c r="B83" s="41"/>
      <c r="C83" s="257" t="s">
        <v>82</v>
      </c>
      <c r="D83" s="257" t="s">
        <v>360</v>
      </c>
      <c r="E83" s="258" t="s">
        <v>1021</v>
      </c>
      <c r="F83" s="259" t="s">
        <v>1022</v>
      </c>
      <c r="G83" s="260" t="s">
        <v>942</v>
      </c>
      <c r="H83" s="261">
        <v>1</v>
      </c>
      <c r="I83" s="262"/>
      <c r="J83" s="263">
        <f>ROUND(I83*H83,2)</f>
        <v>0</v>
      </c>
      <c r="K83" s="259" t="s">
        <v>19</v>
      </c>
      <c r="L83" s="264"/>
      <c r="M83" s="265" t="s">
        <v>19</v>
      </c>
      <c r="N83" s="266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302</v>
      </c>
      <c r="AT83" s="217" t="s">
        <v>360</v>
      </c>
      <c r="AU83" s="217" t="s">
        <v>80</v>
      </c>
      <c r="AY83" s="19" t="s">
        <v>178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206</v>
      </c>
      <c r="BM83" s="217" t="s">
        <v>1023</v>
      </c>
    </row>
    <row r="84" s="2" customFormat="1" ht="16.5" customHeight="1">
      <c r="A84" s="40"/>
      <c r="B84" s="41"/>
      <c r="C84" s="257" t="s">
        <v>203</v>
      </c>
      <c r="D84" s="257" t="s">
        <v>360</v>
      </c>
      <c r="E84" s="258" t="s">
        <v>1024</v>
      </c>
      <c r="F84" s="259" t="s">
        <v>1025</v>
      </c>
      <c r="G84" s="260" t="s">
        <v>942</v>
      </c>
      <c r="H84" s="261">
        <v>1</v>
      </c>
      <c r="I84" s="262"/>
      <c r="J84" s="263">
        <f>ROUND(I84*H84,2)</f>
        <v>0</v>
      </c>
      <c r="K84" s="259" t="s">
        <v>19</v>
      </c>
      <c r="L84" s="264"/>
      <c r="M84" s="265" t="s">
        <v>19</v>
      </c>
      <c r="N84" s="266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302</v>
      </c>
      <c r="AT84" s="217" t="s">
        <v>360</v>
      </c>
      <c r="AU84" s="217" t="s">
        <v>80</v>
      </c>
      <c r="AY84" s="19" t="s">
        <v>178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206</v>
      </c>
      <c r="BM84" s="217" t="s">
        <v>1026</v>
      </c>
    </row>
    <row r="85" s="2" customFormat="1" ht="16.5" customHeight="1">
      <c r="A85" s="40"/>
      <c r="B85" s="41"/>
      <c r="C85" s="257" t="s">
        <v>186</v>
      </c>
      <c r="D85" s="257" t="s">
        <v>360</v>
      </c>
      <c r="E85" s="258" t="s">
        <v>1027</v>
      </c>
      <c r="F85" s="259" t="s">
        <v>1028</v>
      </c>
      <c r="G85" s="260" t="s">
        <v>1029</v>
      </c>
      <c r="H85" s="261">
        <v>1</v>
      </c>
      <c r="I85" s="262"/>
      <c r="J85" s="263">
        <f>ROUND(I85*H85,2)</f>
        <v>0</v>
      </c>
      <c r="K85" s="259" t="s">
        <v>19</v>
      </c>
      <c r="L85" s="264"/>
      <c r="M85" s="265" t="s">
        <v>19</v>
      </c>
      <c r="N85" s="266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302</v>
      </c>
      <c r="AT85" s="217" t="s">
        <v>360</v>
      </c>
      <c r="AU85" s="217" t="s">
        <v>80</v>
      </c>
      <c r="AY85" s="19" t="s">
        <v>178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206</v>
      </c>
      <c r="BM85" s="217" t="s">
        <v>1030</v>
      </c>
    </row>
    <row r="86" s="2" customFormat="1" ht="16.5" customHeight="1">
      <c r="A86" s="40"/>
      <c r="B86" s="41"/>
      <c r="C86" s="257" t="s">
        <v>220</v>
      </c>
      <c r="D86" s="257" t="s">
        <v>360</v>
      </c>
      <c r="E86" s="258" t="s">
        <v>1031</v>
      </c>
      <c r="F86" s="259" t="s">
        <v>1032</v>
      </c>
      <c r="G86" s="260" t="s">
        <v>942</v>
      </c>
      <c r="H86" s="261">
        <v>1</v>
      </c>
      <c r="I86" s="262"/>
      <c r="J86" s="263">
        <f>ROUND(I86*H86,2)</f>
        <v>0</v>
      </c>
      <c r="K86" s="259" t="s">
        <v>19</v>
      </c>
      <c r="L86" s="264"/>
      <c r="M86" s="265" t="s">
        <v>19</v>
      </c>
      <c r="N86" s="266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302</v>
      </c>
      <c r="AT86" s="217" t="s">
        <v>360</v>
      </c>
      <c r="AU86" s="217" t="s">
        <v>80</v>
      </c>
      <c r="AY86" s="19" t="s">
        <v>178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206</v>
      </c>
      <c r="BM86" s="217" t="s">
        <v>1033</v>
      </c>
    </row>
    <row r="87" s="2" customFormat="1" ht="16.5" customHeight="1">
      <c r="A87" s="40"/>
      <c r="B87" s="41"/>
      <c r="C87" s="257" t="s">
        <v>179</v>
      </c>
      <c r="D87" s="257" t="s">
        <v>360</v>
      </c>
      <c r="E87" s="258" t="s">
        <v>1034</v>
      </c>
      <c r="F87" s="259" t="s">
        <v>1035</v>
      </c>
      <c r="G87" s="260" t="s">
        <v>942</v>
      </c>
      <c r="H87" s="261">
        <v>1</v>
      </c>
      <c r="I87" s="262"/>
      <c r="J87" s="263">
        <f>ROUND(I87*H87,2)</f>
        <v>0</v>
      </c>
      <c r="K87" s="259" t="s">
        <v>19</v>
      </c>
      <c r="L87" s="264"/>
      <c r="M87" s="265" t="s">
        <v>19</v>
      </c>
      <c r="N87" s="266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302</v>
      </c>
      <c r="AT87" s="217" t="s">
        <v>360</v>
      </c>
      <c r="AU87" s="217" t="s">
        <v>80</v>
      </c>
      <c r="AY87" s="19" t="s">
        <v>178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206</v>
      </c>
      <c r="BM87" s="217" t="s">
        <v>1036</v>
      </c>
    </row>
    <row r="88" s="2" customFormat="1" ht="16.5" customHeight="1">
      <c r="A88" s="40"/>
      <c r="B88" s="41"/>
      <c r="C88" s="257" t="s">
        <v>235</v>
      </c>
      <c r="D88" s="257" t="s">
        <v>360</v>
      </c>
      <c r="E88" s="258" t="s">
        <v>1037</v>
      </c>
      <c r="F88" s="259" t="s">
        <v>1038</v>
      </c>
      <c r="G88" s="260" t="s">
        <v>942</v>
      </c>
      <c r="H88" s="261">
        <v>1</v>
      </c>
      <c r="I88" s="262"/>
      <c r="J88" s="263">
        <f>ROUND(I88*H88,2)</f>
        <v>0</v>
      </c>
      <c r="K88" s="259" t="s">
        <v>19</v>
      </c>
      <c r="L88" s="264"/>
      <c r="M88" s="265" t="s">
        <v>19</v>
      </c>
      <c r="N88" s="266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302</v>
      </c>
      <c r="AT88" s="217" t="s">
        <v>360</v>
      </c>
      <c r="AU88" s="217" t="s">
        <v>80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206</v>
      </c>
      <c r="BM88" s="217" t="s">
        <v>1039</v>
      </c>
    </row>
    <row r="89" s="2" customFormat="1" ht="16.5" customHeight="1">
      <c r="A89" s="40"/>
      <c r="B89" s="41"/>
      <c r="C89" s="257" t="s">
        <v>224</v>
      </c>
      <c r="D89" s="257" t="s">
        <v>360</v>
      </c>
      <c r="E89" s="258" t="s">
        <v>1040</v>
      </c>
      <c r="F89" s="259" t="s">
        <v>1041</v>
      </c>
      <c r="G89" s="260" t="s">
        <v>942</v>
      </c>
      <c r="H89" s="261">
        <v>1</v>
      </c>
      <c r="I89" s="262"/>
      <c r="J89" s="263">
        <f>ROUND(I89*H89,2)</f>
        <v>0</v>
      </c>
      <c r="K89" s="259" t="s">
        <v>19</v>
      </c>
      <c r="L89" s="264"/>
      <c r="M89" s="265" t="s">
        <v>19</v>
      </c>
      <c r="N89" s="266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302</v>
      </c>
      <c r="AT89" s="217" t="s">
        <v>360</v>
      </c>
      <c r="AU89" s="217" t="s">
        <v>80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206</v>
      </c>
      <c r="BM89" s="217" t="s">
        <v>1042</v>
      </c>
    </row>
    <row r="90" s="2" customFormat="1" ht="24.15" customHeight="1">
      <c r="A90" s="40"/>
      <c r="B90" s="41"/>
      <c r="C90" s="257" t="s">
        <v>248</v>
      </c>
      <c r="D90" s="257" t="s">
        <v>360</v>
      </c>
      <c r="E90" s="258" t="s">
        <v>1043</v>
      </c>
      <c r="F90" s="259" t="s">
        <v>1044</v>
      </c>
      <c r="G90" s="260" t="s">
        <v>942</v>
      </c>
      <c r="H90" s="261">
        <v>2</v>
      </c>
      <c r="I90" s="262"/>
      <c r="J90" s="263">
        <f>ROUND(I90*H90,2)</f>
        <v>0</v>
      </c>
      <c r="K90" s="259" t="s">
        <v>19</v>
      </c>
      <c r="L90" s="264"/>
      <c r="M90" s="265" t="s">
        <v>19</v>
      </c>
      <c r="N90" s="266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302</v>
      </c>
      <c r="AT90" s="217" t="s">
        <v>360</v>
      </c>
      <c r="AU90" s="217" t="s">
        <v>80</v>
      </c>
      <c r="AY90" s="19" t="s">
        <v>178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206</v>
      </c>
      <c r="BM90" s="217" t="s">
        <v>1045</v>
      </c>
    </row>
    <row r="91" s="2" customFormat="1" ht="16.5" customHeight="1">
      <c r="A91" s="40"/>
      <c r="B91" s="41"/>
      <c r="C91" s="257" t="s">
        <v>230</v>
      </c>
      <c r="D91" s="257" t="s">
        <v>360</v>
      </c>
      <c r="E91" s="258" t="s">
        <v>1046</v>
      </c>
      <c r="F91" s="259" t="s">
        <v>1047</v>
      </c>
      <c r="G91" s="260" t="s">
        <v>942</v>
      </c>
      <c r="H91" s="261">
        <v>1</v>
      </c>
      <c r="I91" s="262"/>
      <c r="J91" s="263">
        <f>ROUND(I91*H91,2)</f>
        <v>0</v>
      </c>
      <c r="K91" s="259" t="s">
        <v>19</v>
      </c>
      <c r="L91" s="264"/>
      <c r="M91" s="265" t="s">
        <v>19</v>
      </c>
      <c r="N91" s="266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302</v>
      </c>
      <c r="AT91" s="217" t="s">
        <v>360</v>
      </c>
      <c r="AU91" s="217" t="s">
        <v>80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206</v>
      </c>
      <c r="BM91" s="217" t="s">
        <v>1048</v>
      </c>
    </row>
    <row r="92" s="2" customFormat="1" ht="24.15" customHeight="1">
      <c r="A92" s="40"/>
      <c r="B92" s="41"/>
      <c r="C92" s="257" t="s">
        <v>257</v>
      </c>
      <c r="D92" s="257" t="s">
        <v>360</v>
      </c>
      <c r="E92" s="258" t="s">
        <v>1049</v>
      </c>
      <c r="F92" s="259" t="s">
        <v>1050</v>
      </c>
      <c r="G92" s="260" t="s">
        <v>942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302</v>
      </c>
      <c r="AT92" s="217" t="s">
        <v>360</v>
      </c>
      <c r="AU92" s="217" t="s">
        <v>80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206</v>
      </c>
      <c r="BM92" s="217" t="s">
        <v>1051</v>
      </c>
    </row>
    <row r="93" s="2" customFormat="1" ht="24.15" customHeight="1">
      <c r="A93" s="40"/>
      <c r="B93" s="41"/>
      <c r="C93" s="257" t="s">
        <v>8</v>
      </c>
      <c r="D93" s="257" t="s">
        <v>360</v>
      </c>
      <c r="E93" s="258" t="s">
        <v>1052</v>
      </c>
      <c r="F93" s="259" t="s">
        <v>1053</v>
      </c>
      <c r="G93" s="260" t="s">
        <v>942</v>
      </c>
      <c r="H93" s="261">
        <v>1</v>
      </c>
      <c r="I93" s="262"/>
      <c r="J93" s="263">
        <f>ROUND(I93*H93,2)</f>
        <v>0</v>
      </c>
      <c r="K93" s="259" t="s">
        <v>19</v>
      </c>
      <c r="L93" s="264"/>
      <c r="M93" s="265" t="s">
        <v>19</v>
      </c>
      <c r="N93" s="266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302</v>
      </c>
      <c r="AT93" s="217" t="s">
        <v>360</v>
      </c>
      <c r="AU93" s="217" t="s">
        <v>80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206</v>
      </c>
      <c r="BM93" s="217" t="s">
        <v>1054</v>
      </c>
    </row>
    <row r="94" s="2" customFormat="1" ht="16.5" customHeight="1">
      <c r="A94" s="40"/>
      <c r="B94" s="41"/>
      <c r="C94" s="257" t="s">
        <v>269</v>
      </c>
      <c r="D94" s="257" t="s">
        <v>360</v>
      </c>
      <c r="E94" s="258" t="s">
        <v>1055</v>
      </c>
      <c r="F94" s="259" t="s">
        <v>1056</v>
      </c>
      <c r="G94" s="260" t="s">
        <v>942</v>
      </c>
      <c r="H94" s="261">
        <v>5</v>
      </c>
      <c r="I94" s="262"/>
      <c r="J94" s="263">
        <f>ROUND(I94*H94,2)</f>
        <v>0</v>
      </c>
      <c r="K94" s="259" t="s">
        <v>19</v>
      </c>
      <c r="L94" s="264"/>
      <c r="M94" s="265" t="s">
        <v>19</v>
      </c>
      <c r="N94" s="266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302</v>
      </c>
      <c r="AT94" s="217" t="s">
        <v>360</v>
      </c>
      <c r="AU94" s="217" t="s">
        <v>80</v>
      </c>
      <c r="AY94" s="19" t="s">
        <v>178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206</v>
      </c>
      <c r="BM94" s="217" t="s">
        <v>1057</v>
      </c>
    </row>
    <row r="95" s="2" customFormat="1" ht="16.5" customHeight="1">
      <c r="A95" s="40"/>
      <c r="B95" s="41"/>
      <c r="C95" s="257" t="s">
        <v>242</v>
      </c>
      <c r="D95" s="257" t="s">
        <v>360</v>
      </c>
      <c r="E95" s="258" t="s">
        <v>1058</v>
      </c>
      <c r="F95" s="259" t="s">
        <v>1059</v>
      </c>
      <c r="G95" s="260" t="s">
        <v>942</v>
      </c>
      <c r="H95" s="261">
        <v>4</v>
      </c>
      <c r="I95" s="262"/>
      <c r="J95" s="263">
        <f>ROUND(I95*H95,2)</f>
        <v>0</v>
      </c>
      <c r="K95" s="259" t="s">
        <v>19</v>
      </c>
      <c r="L95" s="264"/>
      <c r="M95" s="265" t="s">
        <v>19</v>
      </c>
      <c r="N95" s="266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302</v>
      </c>
      <c r="AT95" s="217" t="s">
        <v>360</v>
      </c>
      <c r="AU95" s="217" t="s">
        <v>80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206</v>
      </c>
      <c r="BM95" s="217" t="s">
        <v>1060</v>
      </c>
    </row>
    <row r="96" s="2" customFormat="1" ht="16.5" customHeight="1">
      <c r="A96" s="40"/>
      <c r="B96" s="41"/>
      <c r="C96" s="257" t="s">
        <v>283</v>
      </c>
      <c r="D96" s="257" t="s">
        <v>360</v>
      </c>
      <c r="E96" s="258" t="s">
        <v>1061</v>
      </c>
      <c r="F96" s="259" t="s">
        <v>1062</v>
      </c>
      <c r="G96" s="260" t="s">
        <v>942</v>
      </c>
      <c r="H96" s="261">
        <v>3</v>
      </c>
      <c r="I96" s="262"/>
      <c r="J96" s="263">
        <f>ROUND(I96*H96,2)</f>
        <v>0</v>
      </c>
      <c r="K96" s="259" t="s">
        <v>19</v>
      </c>
      <c r="L96" s="264"/>
      <c r="M96" s="265" t="s">
        <v>19</v>
      </c>
      <c r="N96" s="266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302</v>
      </c>
      <c r="AT96" s="217" t="s">
        <v>360</v>
      </c>
      <c r="AU96" s="217" t="s">
        <v>80</v>
      </c>
      <c r="AY96" s="19" t="s">
        <v>178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206</v>
      </c>
      <c r="BM96" s="217" t="s">
        <v>1063</v>
      </c>
    </row>
    <row r="97" s="2" customFormat="1" ht="16.5" customHeight="1">
      <c r="A97" s="40"/>
      <c r="B97" s="41"/>
      <c r="C97" s="257" t="s">
        <v>206</v>
      </c>
      <c r="D97" s="257" t="s">
        <v>360</v>
      </c>
      <c r="E97" s="258" t="s">
        <v>1064</v>
      </c>
      <c r="F97" s="259" t="s">
        <v>1065</v>
      </c>
      <c r="G97" s="260" t="s">
        <v>942</v>
      </c>
      <c r="H97" s="261">
        <v>5</v>
      </c>
      <c r="I97" s="262"/>
      <c r="J97" s="263">
        <f>ROUND(I97*H97,2)</f>
        <v>0</v>
      </c>
      <c r="K97" s="259" t="s">
        <v>19</v>
      </c>
      <c r="L97" s="264"/>
      <c r="M97" s="265" t="s">
        <v>19</v>
      </c>
      <c r="N97" s="266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302</v>
      </c>
      <c r="AT97" s="217" t="s">
        <v>360</v>
      </c>
      <c r="AU97" s="217" t="s">
        <v>80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206</v>
      </c>
      <c r="BM97" s="217" t="s">
        <v>1066</v>
      </c>
    </row>
    <row r="98" s="2" customFormat="1" ht="16.5" customHeight="1">
      <c r="A98" s="40"/>
      <c r="B98" s="41"/>
      <c r="C98" s="257" t="s">
        <v>293</v>
      </c>
      <c r="D98" s="257" t="s">
        <v>360</v>
      </c>
      <c r="E98" s="258" t="s">
        <v>1067</v>
      </c>
      <c r="F98" s="259" t="s">
        <v>1068</v>
      </c>
      <c r="G98" s="260" t="s">
        <v>942</v>
      </c>
      <c r="H98" s="261">
        <v>1</v>
      </c>
      <c r="I98" s="262"/>
      <c r="J98" s="263">
        <f>ROUND(I98*H98,2)</f>
        <v>0</v>
      </c>
      <c r="K98" s="259" t="s">
        <v>19</v>
      </c>
      <c r="L98" s="264"/>
      <c r="M98" s="265" t="s">
        <v>19</v>
      </c>
      <c r="N98" s="266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302</v>
      </c>
      <c r="AT98" s="217" t="s">
        <v>360</v>
      </c>
      <c r="AU98" s="217" t="s">
        <v>80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206</v>
      </c>
      <c r="BM98" s="217" t="s">
        <v>1069</v>
      </c>
    </row>
    <row r="99" s="2" customFormat="1" ht="16.5" customHeight="1">
      <c r="A99" s="40"/>
      <c r="B99" s="41"/>
      <c r="C99" s="257" t="s">
        <v>255</v>
      </c>
      <c r="D99" s="257" t="s">
        <v>360</v>
      </c>
      <c r="E99" s="258" t="s">
        <v>1070</v>
      </c>
      <c r="F99" s="259" t="s">
        <v>1068</v>
      </c>
      <c r="G99" s="260" t="s">
        <v>942</v>
      </c>
      <c r="H99" s="261">
        <v>1</v>
      </c>
      <c r="I99" s="262"/>
      <c r="J99" s="263">
        <f>ROUND(I99*H99,2)</f>
        <v>0</v>
      </c>
      <c r="K99" s="259" t="s">
        <v>19</v>
      </c>
      <c r="L99" s="264"/>
      <c r="M99" s="265" t="s">
        <v>19</v>
      </c>
      <c r="N99" s="266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302</v>
      </c>
      <c r="AT99" s="217" t="s">
        <v>360</v>
      </c>
      <c r="AU99" s="217" t="s">
        <v>80</v>
      </c>
      <c r="AY99" s="19" t="s">
        <v>178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206</v>
      </c>
      <c r="BM99" s="217" t="s">
        <v>1071</v>
      </c>
    </row>
    <row r="100" s="2" customFormat="1" ht="16.5" customHeight="1">
      <c r="A100" s="40"/>
      <c r="B100" s="41"/>
      <c r="C100" s="257" t="s">
        <v>306</v>
      </c>
      <c r="D100" s="257" t="s">
        <v>360</v>
      </c>
      <c r="E100" s="258" t="s">
        <v>1072</v>
      </c>
      <c r="F100" s="259" t="s">
        <v>1073</v>
      </c>
      <c r="G100" s="260" t="s">
        <v>942</v>
      </c>
      <c r="H100" s="261">
        <v>1</v>
      </c>
      <c r="I100" s="262"/>
      <c r="J100" s="263">
        <f>ROUND(I100*H100,2)</f>
        <v>0</v>
      </c>
      <c r="K100" s="259" t="s">
        <v>19</v>
      </c>
      <c r="L100" s="264"/>
      <c r="M100" s="265" t="s">
        <v>19</v>
      </c>
      <c r="N100" s="266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302</v>
      </c>
      <c r="AT100" s="217" t="s">
        <v>360</v>
      </c>
      <c r="AU100" s="217" t="s">
        <v>80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206</v>
      </c>
      <c r="BM100" s="217" t="s">
        <v>1074</v>
      </c>
    </row>
    <row r="101" s="2" customFormat="1" ht="16.5" customHeight="1">
      <c r="A101" s="40"/>
      <c r="B101" s="41"/>
      <c r="C101" s="257" t="s">
        <v>260</v>
      </c>
      <c r="D101" s="257" t="s">
        <v>360</v>
      </c>
      <c r="E101" s="258" t="s">
        <v>1075</v>
      </c>
      <c r="F101" s="259" t="s">
        <v>1073</v>
      </c>
      <c r="G101" s="260" t="s">
        <v>942</v>
      </c>
      <c r="H101" s="261">
        <v>1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302</v>
      </c>
      <c r="AT101" s="217" t="s">
        <v>360</v>
      </c>
      <c r="AU101" s="217" t="s">
        <v>80</v>
      </c>
      <c r="AY101" s="19" t="s">
        <v>178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206</v>
      </c>
      <c r="BM101" s="217" t="s">
        <v>1076</v>
      </c>
    </row>
    <row r="102" s="2" customFormat="1" ht="16.5" customHeight="1">
      <c r="A102" s="40"/>
      <c r="B102" s="41"/>
      <c r="C102" s="257" t="s">
        <v>7</v>
      </c>
      <c r="D102" s="257" t="s">
        <v>360</v>
      </c>
      <c r="E102" s="258" t="s">
        <v>1077</v>
      </c>
      <c r="F102" s="259" t="s">
        <v>1073</v>
      </c>
      <c r="G102" s="260" t="s">
        <v>942</v>
      </c>
      <c r="H102" s="261">
        <v>1</v>
      </c>
      <c r="I102" s="262"/>
      <c r="J102" s="263">
        <f>ROUND(I102*H102,2)</f>
        <v>0</v>
      </c>
      <c r="K102" s="259" t="s">
        <v>19</v>
      </c>
      <c r="L102" s="264"/>
      <c r="M102" s="265" t="s">
        <v>19</v>
      </c>
      <c r="N102" s="266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302</v>
      </c>
      <c r="AT102" s="217" t="s">
        <v>360</v>
      </c>
      <c r="AU102" s="217" t="s">
        <v>80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206</v>
      </c>
      <c r="BM102" s="217" t="s">
        <v>1078</v>
      </c>
    </row>
    <row r="103" s="2" customFormat="1" ht="16.5" customHeight="1">
      <c r="A103" s="40"/>
      <c r="B103" s="41"/>
      <c r="C103" s="257" t="s">
        <v>265</v>
      </c>
      <c r="D103" s="257" t="s">
        <v>360</v>
      </c>
      <c r="E103" s="258" t="s">
        <v>1079</v>
      </c>
      <c r="F103" s="259" t="s">
        <v>1073</v>
      </c>
      <c r="G103" s="260" t="s">
        <v>942</v>
      </c>
      <c r="H103" s="261">
        <v>1</v>
      </c>
      <c r="I103" s="262"/>
      <c r="J103" s="263">
        <f>ROUND(I103*H103,2)</f>
        <v>0</v>
      </c>
      <c r="K103" s="259" t="s">
        <v>19</v>
      </c>
      <c r="L103" s="264"/>
      <c r="M103" s="265" t="s">
        <v>19</v>
      </c>
      <c r="N103" s="266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302</v>
      </c>
      <c r="AT103" s="217" t="s">
        <v>360</v>
      </c>
      <c r="AU103" s="217" t="s">
        <v>80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206</v>
      </c>
      <c r="BM103" s="217" t="s">
        <v>1080</v>
      </c>
    </row>
    <row r="104" s="2" customFormat="1" ht="16.5" customHeight="1">
      <c r="A104" s="40"/>
      <c r="B104" s="41"/>
      <c r="C104" s="257" t="s">
        <v>337</v>
      </c>
      <c r="D104" s="257" t="s">
        <v>360</v>
      </c>
      <c r="E104" s="258" t="s">
        <v>1081</v>
      </c>
      <c r="F104" s="259" t="s">
        <v>1082</v>
      </c>
      <c r="G104" s="260" t="s">
        <v>942</v>
      </c>
      <c r="H104" s="261">
        <v>1</v>
      </c>
      <c r="I104" s="262"/>
      <c r="J104" s="263">
        <f>ROUND(I104*H104,2)</f>
        <v>0</v>
      </c>
      <c r="K104" s="259" t="s">
        <v>19</v>
      </c>
      <c r="L104" s="264"/>
      <c r="M104" s="265" t="s">
        <v>19</v>
      </c>
      <c r="N104" s="266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302</v>
      </c>
      <c r="AT104" s="217" t="s">
        <v>360</v>
      </c>
      <c r="AU104" s="217" t="s">
        <v>80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206</v>
      </c>
      <c r="BM104" s="217" t="s">
        <v>1083</v>
      </c>
    </row>
    <row r="105" s="2" customFormat="1" ht="16.5" customHeight="1">
      <c r="A105" s="40"/>
      <c r="B105" s="41"/>
      <c r="C105" s="257" t="s">
        <v>272</v>
      </c>
      <c r="D105" s="257" t="s">
        <v>360</v>
      </c>
      <c r="E105" s="258" t="s">
        <v>1084</v>
      </c>
      <c r="F105" s="259" t="s">
        <v>1085</v>
      </c>
      <c r="G105" s="260" t="s">
        <v>942</v>
      </c>
      <c r="H105" s="261">
        <v>1</v>
      </c>
      <c r="I105" s="262"/>
      <c r="J105" s="263">
        <f>ROUND(I105*H105,2)</f>
        <v>0</v>
      </c>
      <c r="K105" s="259" t="s">
        <v>19</v>
      </c>
      <c r="L105" s="264"/>
      <c r="M105" s="265" t="s">
        <v>19</v>
      </c>
      <c r="N105" s="266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302</v>
      </c>
      <c r="AT105" s="217" t="s">
        <v>360</v>
      </c>
      <c r="AU105" s="217" t="s">
        <v>80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206</v>
      </c>
      <c r="BM105" s="217" t="s">
        <v>1086</v>
      </c>
    </row>
    <row r="106" s="2" customFormat="1" ht="16.5" customHeight="1">
      <c r="A106" s="40"/>
      <c r="B106" s="41"/>
      <c r="C106" s="257" t="s">
        <v>347</v>
      </c>
      <c r="D106" s="257" t="s">
        <v>360</v>
      </c>
      <c r="E106" s="258" t="s">
        <v>1087</v>
      </c>
      <c r="F106" s="259" t="s">
        <v>1088</v>
      </c>
      <c r="G106" s="260" t="s">
        <v>942</v>
      </c>
      <c r="H106" s="261">
        <v>4</v>
      </c>
      <c r="I106" s="262"/>
      <c r="J106" s="263">
        <f>ROUND(I106*H106,2)</f>
        <v>0</v>
      </c>
      <c r="K106" s="259" t="s">
        <v>19</v>
      </c>
      <c r="L106" s="264"/>
      <c r="M106" s="265" t="s">
        <v>19</v>
      </c>
      <c r="N106" s="266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302</v>
      </c>
      <c r="AT106" s="217" t="s">
        <v>360</v>
      </c>
      <c r="AU106" s="217" t="s">
        <v>80</v>
      </c>
      <c r="AY106" s="19" t="s">
        <v>178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206</v>
      </c>
      <c r="BM106" s="217" t="s">
        <v>1089</v>
      </c>
    </row>
    <row r="107" s="2" customFormat="1" ht="16.5" customHeight="1">
      <c r="A107" s="40"/>
      <c r="B107" s="41"/>
      <c r="C107" s="257" t="s">
        <v>351</v>
      </c>
      <c r="D107" s="257" t="s">
        <v>360</v>
      </c>
      <c r="E107" s="258" t="s">
        <v>1090</v>
      </c>
      <c r="F107" s="259" t="s">
        <v>1091</v>
      </c>
      <c r="G107" s="260" t="s">
        <v>942</v>
      </c>
      <c r="H107" s="261">
        <v>2</v>
      </c>
      <c r="I107" s="262"/>
      <c r="J107" s="263">
        <f>ROUND(I107*H107,2)</f>
        <v>0</v>
      </c>
      <c r="K107" s="259" t="s">
        <v>19</v>
      </c>
      <c r="L107" s="264"/>
      <c r="M107" s="265" t="s">
        <v>19</v>
      </c>
      <c r="N107" s="266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302</v>
      </c>
      <c r="AT107" s="217" t="s">
        <v>360</v>
      </c>
      <c r="AU107" s="217" t="s">
        <v>80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206</v>
      </c>
      <c r="BM107" s="217" t="s">
        <v>1092</v>
      </c>
    </row>
    <row r="108" s="2" customFormat="1" ht="16.5" customHeight="1">
      <c r="A108" s="40"/>
      <c r="B108" s="41"/>
      <c r="C108" s="257" t="s">
        <v>359</v>
      </c>
      <c r="D108" s="257" t="s">
        <v>360</v>
      </c>
      <c r="E108" s="258" t="s">
        <v>1093</v>
      </c>
      <c r="F108" s="259" t="s">
        <v>1094</v>
      </c>
      <c r="G108" s="260" t="s">
        <v>942</v>
      </c>
      <c r="H108" s="261">
        <v>7</v>
      </c>
      <c r="I108" s="262"/>
      <c r="J108" s="263">
        <f>ROUND(I108*H108,2)</f>
        <v>0</v>
      </c>
      <c r="K108" s="259" t="s">
        <v>19</v>
      </c>
      <c r="L108" s="264"/>
      <c r="M108" s="265" t="s">
        <v>19</v>
      </c>
      <c r="N108" s="266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302</v>
      </c>
      <c r="AT108" s="217" t="s">
        <v>360</v>
      </c>
      <c r="AU108" s="217" t="s">
        <v>80</v>
      </c>
      <c r="AY108" s="19" t="s">
        <v>178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206</v>
      </c>
      <c r="BM108" s="217" t="s">
        <v>1095</v>
      </c>
    </row>
    <row r="109" s="2" customFormat="1" ht="24.15" customHeight="1">
      <c r="A109" s="40"/>
      <c r="B109" s="41"/>
      <c r="C109" s="257" t="s">
        <v>292</v>
      </c>
      <c r="D109" s="257" t="s">
        <v>360</v>
      </c>
      <c r="E109" s="258" t="s">
        <v>1096</v>
      </c>
      <c r="F109" s="259" t="s">
        <v>1097</v>
      </c>
      <c r="G109" s="260" t="s">
        <v>1098</v>
      </c>
      <c r="H109" s="261">
        <v>8</v>
      </c>
      <c r="I109" s="262"/>
      <c r="J109" s="263">
        <f>ROUND(I109*H109,2)</f>
        <v>0</v>
      </c>
      <c r="K109" s="259" t="s">
        <v>19</v>
      </c>
      <c r="L109" s="264"/>
      <c r="M109" s="265" t="s">
        <v>19</v>
      </c>
      <c r="N109" s="266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302</v>
      </c>
      <c r="AT109" s="217" t="s">
        <v>360</v>
      </c>
      <c r="AU109" s="217" t="s">
        <v>80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206</v>
      </c>
      <c r="BM109" s="217" t="s">
        <v>1099</v>
      </c>
    </row>
    <row r="110" s="2" customFormat="1" ht="16.5" customHeight="1">
      <c r="A110" s="40"/>
      <c r="B110" s="41"/>
      <c r="C110" s="257" t="s">
        <v>370</v>
      </c>
      <c r="D110" s="257" t="s">
        <v>360</v>
      </c>
      <c r="E110" s="258" t="s">
        <v>1100</v>
      </c>
      <c r="F110" s="259" t="s">
        <v>1101</v>
      </c>
      <c r="G110" s="260" t="s">
        <v>1098</v>
      </c>
      <c r="H110" s="261">
        <v>40</v>
      </c>
      <c r="I110" s="262"/>
      <c r="J110" s="263">
        <f>ROUND(I110*H110,2)</f>
        <v>0</v>
      </c>
      <c r="K110" s="259" t="s">
        <v>19</v>
      </c>
      <c r="L110" s="264"/>
      <c r="M110" s="265" t="s">
        <v>19</v>
      </c>
      <c r="N110" s="266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302</v>
      </c>
      <c r="AT110" s="217" t="s">
        <v>360</v>
      </c>
      <c r="AU110" s="217" t="s">
        <v>80</v>
      </c>
      <c r="AY110" s="19" t="s">
        <v>178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206</v>
      </c>
      <c r="BM110" s="217" t="s">
        <v>1102</v>
      </c>
    </row>
    <row r="111" s="2" customFormat="1" ht="16.5" customHeight="1">
      <c r="A111" s="40"/>
      <c r="B111" s="41"/>
      <c r="C111" s="257" t="s">
        <v>296</v>
      </c>
      <c r="D111" s="257" t="s">
        <v>360</v>
      </c>
      <c r="E111" s="258" t="s">
        <v>1103</v>
      </c>
      <c r="F111" s="259" t="s">
        <v>1104</v>
      </c>
      <c r="G111" s="260" t="s">
        <v>1098</v>
      </c>
      <c r="H111" s="261">
        <v>20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302</v>
      </c>
      <c r="AT111" s="217" t="s">
        <v>360</v>
      </c>
      <c r="AU111" s="217" t="s">
        <v>80</v>
      </c>
      <c r="AY111" s="19" t="s">
        <v>178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206</v>
      </c>
      <c r="BM111" s="217" t="s">
        <v>1105</v>
      </c>
    </row>
    <row r="112" s="2" customFormat="1" ht="16.5" customHeight="1">
      <c r="A112" s="40"/>
      <c r="B112" s="41"/>
      <c r="C112" s="257" t="s">
        <v>379</v>
      </c>
      <c r="D112" s="257" t="s">
        <v>360</v>
      </c>
      <c r="E112" s="258" t="s">
        <v>1106</v>
      </c>
      <c r="F112" s="259" t="s">
        <v>1107</v>
      </c>
      <c r="G112" s="260" t="s">
        <v>1098</v>
      </c>
      <c r="H112" s="261">
        <v>16</v>
      </c>
      <c r="I112" s="262"/>
      <c r="J112" s="263">
        <f>ROUND(I112*H112,2)</f>
        <v>0</v>
      </c>
      <c r="K112" s="259" t="s">
        <v>19</v>
      </c>
      <c r="L112" s="264"/>
      <c r="M112" s="265" t="s">
        <v>19</v>
      </c>
      <c r="N112" s="266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302</v>
      </c>
      <c r="AT112" s="217" t="s">
        <v>360</v>
      </c>
      <c r="AU112" s="217" t="s">
        <v>80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206</v>
      </c>
      <c r="BM112" s="217" t="s">
        <v>1108</v>
      </c>
    </row>
    <row r="113" s="2" customFormat="1" ht="16.5" customHeight="1">
      <c r="A113" s="40"/>
      <c r="B113" s="41"/>
      <c r="C113" s="257" t="s">
        <v>302</v>
      </c>
      <c r="D113" s="257" t="s">
        <v>360</v>
      </c>
      <c r="E113" s="258" t="s">
        <v>1109</v>
      </c>
      <c r="F113" s="259" t="s">
        <v>1110</v>
      </c>
      <c r="G113" s="260" t="s">
        <v>1098</v>
      </c>
      <c r="H113" s="261">
        <v>32</v>
      </c>
      <c r="I113" s="262"/>
      <c r="J113" s="263">
        <f>ROUND(I113*H113,2)</f>
        <v>0</v>
      </c>
      <c r="K113" s="259" t="s">
        <v>19</v>
      </c>
      <c r="L113" s="264"/>
      <c r="M113" s="265" t="s">
        <v>19</v>
      </c>
      <c r="N113" s="266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302</v>
      </c>
      <c r="AT113" s="217" t="s">
        <v>360</v>
      </c>
      <c r="AU113" s="217" t="s">
        <v>80</v>
      </c>
      <c r="AY113" s="19" t="s">
        <v>178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206</v>
      </c>
      <c r="BM113" s="217" t="s">
        <v>1111</v>
      </c>
    </row>
    <row r="114" s="2" customFormat="1" ht="16.5" customHeight="1">
      <c r="A114" s="40"/>
      <c r="B114" s="41"/>
      <c r="C114" s="257" t="s">
        <v>392</v>
      </c>
      <c r="D114" s="257" t="s">
        <v>360</v>
      </c>
      <c r="E114" s="258" t="s">
        <v>1112</v>
      </c>
      <c r="F114" s="259" t="s">
        <v>1113</v>
      </c>
      <c r="G114" s="260" t="s">
        <v>942</v>
      </c>
      <c r="H114" s="261">
        <v>1</v>
      </c>
      <c r="I114" s="262"/>
      <c r="J114" s="263">
        <f>ROUND(I114*H114,2)</f>
        <v>0</v>
      </c>
      <c r="K114" s="259" t="s">
        <v>19</v>
      </c>
      <c r="L114" s="264"/>
      <c r="M114" s="265" t="s">
        <v>19</v>
      </c>
      <c r="N114" s="266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302</v>
      </c>
      <c r="AT114" s="217" t="s">
        <v>360</v>
      </c>
      <c r="AU114" s="217" t="s">
        <v>80</v>
      </c>
      <c r="AY114" s="19" t="s">
        <v>178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206</v>
      </c>
      <c r="BM114" s="217" t="s">
        <v>1114</v>
      </c>
    </row>
    <row r="115" s="2" customFormat="1" ht="16.5" customHeight="1">
      <c r="A115" s="40"/>
      <c r="B115" s="41"/>
      <c r="C115" s="257" t="s">
        <v>309</v>
      </c>
      <c r="D115" s="257" t="s">
        <v>360</v>
      </c>
      <c r="E115" s="258" t="s">
        <v>1115</v>
      </c>
      <c r="F115" s="259" t="s">
        <v>1116</v>
      </c>
      <c r="G115" s="260" t="s">
        <v>1117</v>
      </c>
      <c r="H115" s="261">
        <v>800</v>
      </c>
      <c r="I115" s="262"/>
      <c r="J115" s="263">
        <f>ROUND(I115*H115,2)</f>
        <v>0</v>
      </c>
      <c r="K115" s="259" t="s">
        <v>19</v>
      </c>
      <c r="L115" s="264"/>
      <c r="M115" s="265" t="s">
        <v>19</v>
      </c>
      <c r="N115" s="266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302</v>
      </c>
      <c r="AT115" s="217" t="s">
        <v>360</v>
      </c>
      <c r="AU115" s="217" t="s">
        <v>80</v>
      </c>
      <c r="AY115" s="19" t="s">
        <v>178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206</v>
      </c>
      <c r="BM115" s="217" t="s">
        <v>1118</v>
      </c>
    </row>
    <row r="116" s="2" customFormat="1" ht="16.5" customHeight="1">
      <c r="A116" s="40"/>
      <c r="B116" s="41"/>
      <c r="C116" s="257" t="s">
        <v>403</v>
      </c>
      <c r="D116" s="257" t="s">
        <v>360</v>
      </c>
      <c r="E116" s="258" t="s">
        <v>1119</v>
      </c>
      <c r="F116" s="259" t="s">
        <v>1120</v>
      </c>
      <c r="G116" s="260" t="s">
        <v>721</v>
      </c>
      <c r="H116" s="261">
        <v>215</v>
      </c>
      <c r="I116" s="262"/>
      <c r="J116" s="263">
        <f>ROUND(I116*H116,2)</f>
        <v>0</v>
      </c>
      <c r="K116" s="259" t="s">
        <v>19</v>
      </c>
      <c r="L116" s="264"/>
      <c r="M116" s="265" t="s">
        <v>19</v>
      </c>
      <c r="N116" s="266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302</v>
      </c>
      <c r="AT116" s="217" t="s">
        <v>360</v>
      </c>
      <c r="AU116" s="217" t="s">
        <v>80</v>
      </c>
      <c r="AY116" s="19" t="s">
        <v>178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206</v>
      </c>
      <c r="BM116" s="217" t="s">
        <v>1121</v>
      </c>
    </row>
    <row r="117" s="2" customFormat="1" ht="16.5" customHeight="1">
      <c r="A117" s="40"/>
      <c r="B117" s="41"/>
      <c r="C117" s="257" t="s">
        <v>315</v>
      </c>
      <c r="D117" s="257" t="s">
        <v>360</v>
      </c>
      <c r="E117" s="258" t="s">
        <v>1122</v>
      </c>
      <c r="F117" s="259" t="s">
        <v>1123</v>
      </c>
      <c r="G117" s="260" t="s">
        <v>942</v>
      </c>
      <c r="H117" s="261">
        <v>10</v>
      </c>
      <c r="I117" s="262"/>
      <c r="J117" s="263">
        <f>ROUND(I117*H117,2)</f>
        <v>0</v>
      </c>
      <c r="K117" s="259" t="s">
        <v>19</v>
      </c>
      <c r="L117" s="264"/>
      <c r="M117" s="265" t="s">
        <v>19</v>
      </c>
      <c r="N117" s="266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302</v>
      </c>
      <c r="AT117" s="217" t="s">
        <v>360</v>
      </c>
      <c r="AU117" s="217" t="s">
        <v>80</v>
      </c>
      <c r="AY117" s="19" t="s">
        <v>178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206</v>
      </c>
      <c r="BM117" s="217" t="s">
        <v>1124</v>
      </c>
    </row>
    <row r="118" s="2" customFormat="1" ht="16.5" customHeight="1">
      <c r="A118" s="40"/>
      <c r="B118" s="41"/>
      <c r="C118" s="257" t="s">
        <v>413</v>
      </c>
      <c r="D118" s="257" t="s">
        <v>360</v>
      </c>
      <c r="E118" s="258" t="s">
        <v>1125</v>
      </c>
      <c r="F118" s="259" t="s">
        <v>1126</v>
      </c>
      <c r="G118" s="260" t="s">
        <v>942</v>
      </c>
      <c r="H118" s="261">
        <v>1</v>
      </c>
      <c r="I118" s="262"/>
      <c r="J118" s="263">
        <f>ROUND(I118*H118,2)</f>
        <v>0</v>
      </c>
      <c r="K118" s="259" t="s">
        <v>19</v>
      </c>
      <c r="L118" s="264"/>
      <c r="M118" s="265" t="s">
        <v>19</v>
      </c>
      <c r="N118" s="266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302</v>
      </c>
      <c r="AT118" s="217" t="s">
        <v>360</v>
      </c>
      <c r="AU118" s="217" t="s">
        <v>80</v>
      </c>
      <c r="AY118" s="19" t="s">
        <v>178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206</v>
      </c>
      <c r="BM118" s="217" t="s">
        <v>1127</v>
      </c>
    </row>
    <row r="119" s="2" customFormat="1" ht="16.5" customHeight="1">
      <c r="A119" s="40"/>
      <c r="B119" s="41"/>
      <c r="C119" s="257" t="s">
        <v>325</v>
      </c>
      <c r="D119" s="257" t="s">
        <v>360</v>
      </c>
      <c r="E119" s="258" t="s">
        <v>1128</v>
      </c>
      <c r="F119" s="259" t="s">
        <v>1129</v>
      </c>
      <c r="G119" s="260" t="s">
        <v>1130</v>
      </c>
      <c r="H119" s="261">
        <v>30</v>
      </c>
      <c r="I119" s="262"/>
      <c r="J119" s="263">
        <f>ROUND(I119*H119,2)</f>
        <v>0</v>
      </c>
      <c r="K119" s="259" t="s">
        <v>19</v>
      </c>
      <c r="L119" s="264"/>
      <c r="M119" s="265" t="s">
        <v>19</v>
      </c>
      <c r="N119" s="266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302</v>
      </c>
      <c r="AT119" s="217" t="s">
        <v>360</v>
      </c>
      <c r="AU119" s="217" t="s">
        <v>80</v>
      </c>
      <c r="AY119" s="19" t="s">
        <v>178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206</v>
      </c>
      <c r="BM119" s="217" t="s">
        <v>1131</v>
      </c>
    </row>
    <row r="120" s="2" customFormat="1" ht="16.5" customHeight="1">
      <c r="A120" s="40"/>
      <c r="B120" s="41"/>
      <c r="C120" s="206" t="s">
        <v>433</v>
      </c>
      <c r="D120" s="206" t="s">
        <v>181</v>
      </c>
      <c r="E120" s="207" t="s">
        <v>1132</v>
      </c>
      <c r="F120" s="208" t="s">
        <v>1133</v>
      </c>
      <c r="G120" s="209" t="s">
        <v>586</v>
      </c>
      <c r="H120" s="210">
        <v>2</v>
      </c>
      <c r="I120" s="211"/>
      <c r="J120" s="212">
        <f>ROUND(I120*H120,2)</f>
        <v>0</v>
      </c>
      <c r="K120" s="208" t="s">
        <v>185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206</v>
      </c>
      <c r="AT120" s="217" t="s">
        <v>181</v>
      </c>
      <c r="AU120" s="217" t="s">
        <v>80</v>
      </c>
      <c r="AY120" s="19" t="s">
        <v>178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206</v>
      </c>
      <c r="BM120" s="217" t="s">
        <v>1134</v>
      </c>
    </row>
    <row r="121" s="2" customFormat="1">
      <c r="A121" s="40"/>
      <c r="B121" s="41"/>
      <c r="C121" s="42"/>
      <c r="D121" s="219" t="s">
        <v>187</v>
      </c>
      <c r="E121" s="42"/>
      <c r="F121" s="220" t="s">
        <v>1135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187</v>
      </c>
      <c r="AU121" s="19" t="s">
        <v>80</v>
      </c>
    </row>
    <row r="122" s="2" customFormat="1" ht="16.5" customHeight="1">
      <c r="A122" s="40"/>
      <c r="B122" s="41"/>
      <c r="C122" s="206" t="s">
        <v>422</v>
      </c>
      <c r="D122" s="206" t="s">
        <v>181</v>
      </c>
      <c r="E122" s="207" t="s">
        <v>1136</v>
      </c>
      <c r="F122" s="208" t="s">
        <v>1137</v>
      </c>
      <c r="G122" s="209" t="s">
        <v>942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206</v>
      </c>
      <c r="AT122" s="217" t="s">
        <v>181</v>
      </c>
      <c r="AU122" s="217" t="s">
        <v>80</v>
      </c>
      <c r="AY122" s="19" t="s">
        <v>178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206</v>
      </c>
      <c r="BM122" s="217" t="s">
        <v>1138</v>
      </c>
    </row>
    <row r="123" s="2" customFormat="1" ht="16.5" customHeight="1">
      <c r="A123" s="40"/>
      <c r="B123" s="41"/>
      <c r="C123" s="206" t="s">
        <v>334</v>
      </c>
      <c r="D123" s="206" t="s">
        <v>181</v>
      </c>
      <c r="E123" s="207" t="s">
        <v>1139</v>
      </c>
      <c r="F123" s="208" t="s">
        <v>1140</v>
      </c>
      <c r="G123" s="209" t="s">
        <v>942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206</v>
      </c>
      <c r="AT123" s="217" t="s">
        <v>181</v>
      </c>
      <c r="AU123" s="217" t="s">
        <v>80</v>
      </c>
      <c r="AY123" s="19" t="s">
        <v>178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206</v>
      </c>
      <c r="BM123" s="217" t="s">
        <v>1141</v>
      </c>
    </row>
    <row r="124" s="2" customFormat="1" ht="24.15" customHeight="1">
      <c r="A124" s="40"/>
      <c r="B124" s="41"/>
      <c r="C124" s="206" t="s">
        <v>340</v>
      </c>
      <c r="D124" s="206" t="s">
        <v>181</v>
      </c>
      <c r="E124" s="207" t="s">
        <v>1142</v>
      </c>
      <c r="F124" s="208" t="s">
        <v>1143</v>
      </c>
      <c r="G124" s="209" t="s">
        <v>586</v>
      </c>
      <c r="H124" s="210">
        <v>340</v>
      </c>
      <c r="I124" s="211"/>
      <c r="J124" s="212">
        <f>ROUND(I124*H124,2)</f>
        <v>0</v>
      </c>
      <c r="K124" s="208" t="s">
        <v>185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587</v>
      </c>
      <c r="AT124" s="217" t="s">
        <v>181</v>
      </c>
      <c r="AU124" s="217" t="s">
        <v>80</v>
      </c>
      <c r="AY124" s="19" t="s">
        <v>178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587</v>
      </c>
      <c r="BM124" s="217" t="s">
        <v>1144</v>
      </c>
    </row>
    <row r="125" s="2" customFormat="1">
      <c r="A125" s="40"/>
      <c r="B125" s="41"/>
      <c r="C125" s="42"/>
      <c r="D125" s="219" t="s">
        <v>187</v>
      </c>
      <c r="E125" s="42"/>
      <c r="F125" s="220" t="s">
        <v>1145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187</v>
      </c>
      <c r="AU125" s="19" t="s">
        <v>80</v>
      </c>
    </row>
    <row r="126" s="2" customFormat="1" ht="24.15" customHeight="1">
      <c r="A126" s="40"/>
      <c r="B126" s="41"/>
      <c r="C126" s="206" t="s">
        <v>445</v>
      </c>
      <c r="D126" s="206" t="s">
        <v>181</v>
      </c>
      <c r="E126" s="207" t="s">
        <v>1146</v>
      </c>
      <c r="F126" s="208" t="s">
        <v>1147</v>
      </c>
      <c r="G126" s="209" t="s">
        <v>891</v>
      </c>
      <c r="H126" s="270"/>
      <c r="I126" s="211"/>
      <c r="J126" s="212">
        <f>ROUND(I126*H126,2)</f>
        <v>0</v>
      </c>
      <c r="K126" s="208" t="s">
        <v>185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206</v>
      </c>
      <c r="AT126" s="217" t="s">
        <v>181</v>
      </c>
      <c r="AU126" s="217" t="s">
        <v>80</v>
      </c>
      <c r="AY126" s="19" t="s">
        <v>178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206</v>
      </c>
      <c r="BM126" s="217" t="s">
        <v>1148</v>
      </c>
    </row>
    <row r="127" s="2" customFormat="1">
      <c r="A127" s="40"/>
      <c r="B127" s="41"/>
      <c r="C127" s="42"/>
      <c r="D127" s="219" t="s">
        <v>187</v>
      </c>
      <c r="E127" s="42"/>
      <c r="F127" s="220" t="s">
        <v>1149</v>
      </c>
      <c r="G127" s="42"/>
      <c r="H127" s="42"/>
      <c r="I127" s="221"/>
      <c r="J127" s="42"/>
      <c r="K127" s="42"/>
      <c r="L127" s="46"/>
      <c r="M127" s="276"/>
      <c r="N127" s="277"/>
      <c r="O127" s="273"/>
      <c r="P127" s="273"/>
      <c r="Q127" s="273"/>
      <c r="R127" s="273"/>
      <c r="S127" s="273"/>
      <c r="T127" s="278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187</v>
      </c>
      <c r="AU127" s="19" t="s">
        <v>80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nD+DIWZ7DdmVrLc3UaBsbAqk1DucBBAld+OBhTzjZF3Ud7MduiGwYI0OFcSep/0yoTYb6YoBxjM+Omdok287NA==" hashValue="GsHF+C+Ir/ydK1WIF2cZVtNIqWuQOYLC2gARiGSrh8kfAJXTkIenfdr/V3kZMDjFQd7OzllY9paobAPgYzvFlQ==" algorithmName="SHA-512" password="CC35"/>
  <autoFilter ref="C79:K12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121" r:id="rId1" display="https://podminky.urs.cz/item/CS_URS_2024_02/751991902"/>
    <hyperlink ref="F125" r:id="rId2" display="https://podminky.urs.cz/item/CS_URS_2024_02/751-Chl-HZS3212"/>
    <hyperlink ref="F127" r:id="rId3" display="https://podminky.urs.cz/item/CS_URS_2024_02/99875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ROUND((SUM(BE80:BE117)),  2)</f>
        <v>0</v>
      </c>
      <c r="G33" s="40"/>
      <c r="H33" s="40"/>
      <c r="I33" s="150">
        <v>0.20999999999999999</v>
      </c>
      <c r="J33" s="149">
        <f>ROUND(((SUM(BE80:BE117))*I33),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ROUND((SUM(BF80:BF117)),  2)</f>
        <v>0</v>
      </c>
      <c r="G34" s="40"/>
      <c r="H34" s="40"/>
      <c r="I34" s="150">
        <v>0.12</v>
      </c>
      <c r="J34" s="149">
        <f>ROUND(((SUM(BF80:BF117))*I34),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ROUND((SUM(BG80:BG117)),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ROUND((SUM(BH80:BH117)),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ROUND((SUM(BI80:BI117)),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2024-079-10 - Profese -VZT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1151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163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 xml:space="preserve"> ČZU - FLD  - Dřevařský pavilon, stavební úpravy m.č. 2.09, 2.10, 2.11, 2.12, 2.21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2024-079-10 - Profese -VZT - vzduchotechnika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KAMÝCKÁ 1176, PRAHA - SUCHDOL </v>
      </c>
      <c r="G74" s="42"/>
      <c r="H74" s="42"/>
      <c r="I74" s="34" t="s">
        <v>23</v>
      </c>
      <c r="J74" s="74" t="str">
        <f>IF(J12="","",J12)</f>
        <v>4. 10. 2024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ČZU V PRAZE, FAKULTA LESNICKÁ A DŘEVAŘSKÁ, Praha 6</v>
      </c>
      <c r="G76" s="42"/>
      <c r="H76" s="42"/>
      <c r="I76" s="34" t="s">
        <v>31</v>
      </c>
      <c r="J76" s="38" t="str">
        <f>E21</f>
        <v>Ing. Vladimír Čapka Gerstnerova 5/658 Praha 7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164</v>
      </c>
      <c r="D79" s="182" t="s">
        <v>57</v>
      </c>
      <c r="E79" s="182" t="s">
        <v>53</v>
      </c>
      <c r="F79" s="182" t="s">
        <v>54</v>
      </c>
      <c r="G79" s="182" t="s">
        <v>165</v>
      </c>
      <c r="H79" s="182" t="s">
        <v>166</v>
      </c>
      <c r="I79" s="182" t="s">
        <v>167</v>
      </c>
      <c r="J79" s="182" t="s">
        <v>140</v>
      </c>
      <c r="K79" s="183" t="s">
        <v>168</v>
      </c>
      <c r="L79" s="184"/>
      <c r="M79" s="94" t="s">
        <v>19</v>
      </c>
      <c r="N79" s="95" t="s">
        <v>42</v>
      </c>
      <c r="O79" s="95" t="s">
        <v>169</v>
      </c>
      <c r="P79" s="95" t="s">
        <v>170</v>
      </c>
      <c r="Q79" s="95" t="s">
        <v>171</v>
      </c>
      <c r="R79" s="95" t="s">
        <v>172</v>
      </c>
      <c r="S79" s="95" t="s">
        <v>173</v>
      </c>
      <c r="T79" s="96" t="s">
        <v>174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175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141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71</v>
      </c>
      <c r="E81" s="193" t="s">
        <v>1152</v>
      </c>
      <c r="F81" s="193" t="s">
        <v>1153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SUM(P82:P117)</f>
        <v>0</v>
      </c>
      <c r="Q81" s="198"/>
      <c r="R81" s="199">
        <f>SUM(R82:R117)</f>
        <v>0</v>
      </c>
      <c r="S81" s="198"/>
      <c r="T81" s="200">
        <f>SUM(T82:T117)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82</v>
      </c>
      <c r="AT81" s="202" t="s">
        <v>71</v>
      </c>
      <c r="AU81" s="202" t="s">
        <v>72</v>
      </c>
      <c r="AY81" s="201" t="s">
        <v>178</v>
      </c>
      <c r="BK81" s="203">
        <f>SUM(BK82:BK117)</f>
        <v>0</v>
      </c>
    </row>
    <row r="82" s="2" customFormat="1" ht="90" customHeight="1">
      <c r="A82" s="40"/>
      <c r="B82" s="41"/>
      <c r="C82" s="257" t="s">
        <v>80</v>
      </c>
      <c r="D82" s="257" t="s">
        <v>360</v>
      </c>
      <c r="E82" s="258" t="s">
        <v>1154</v>
      </c>
      <c r="F82" s="259" t="s">
        <v>1155</v>
      </c>
      <c r="G82" s="260" t="s">
        <v>942</v>
      </c>
      <c r="H82" s="261">
        <v>1</v>
      </c>
      <c r="I82" s="262"/>
      <c r="J82" s="263">
        <f>ROUND(I82*H82,2)</f>
        <v>0</v>
      </c>
      <c r="K82" s="259" t="s">
        <v>19</v>
      </c>
      <c r="L82" s="264"/>
      <c r="M82" s="265" t="s">
        <v>19</v>
      </c>
      <c r="N82" s="266" t="s">
        <v>43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302</v>
      </c>
      <c r="AT82" s="217" t="s">
        <v>360</v>
      </c>
      <c r="AU82" s="217" t="s">
        <v>80</v>
      </c>
      <c r="AY82" s="19" t="s">
        <v>178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80</v>
      </c>
      <c r="BK82" s="218">
        <f>ROUND(I82*H82,2)</f>
        <v>0</v>
      </c>
      <c r="BL82" s="19" t="s">
        <v>206</v>
      </c>
      <c r="BM82" s="217" t="s">
        <v>1156</v>
      </c>
    </row>
    <row r="83" s="2" customFormat="1" ht="16.5" customHeight="1">
      <c r="A83" s="40"/>
      <c r="B83" s="41"/>
      <c r="C83" s="257" t="s">
        <v>82</v>
      </c>
      <c r="D83" s="257" t="s">
        <v>360</v>
      </c>
      <c r="E83" s="258" t="s">
        <v>1157</v>
      </c>
      <c r="F83" s="259" t="s">
        <v>1158</v>
      </c>
      <c r="G83" s="260" t="s">
        <v>942</v>
      </c>
      <c r="H83" s="261">
        <v>1</v>
      </c>
      <c r="I83" s="262"/>
      <c r="J83" s="263">
        <f>ROUND(I83*H83,2)</f>
        <v>0</v>
      </c>
      <c r="K83" s="259" t="s">
        <v>19</v>
      </c>
      <c r="L83" s="264"/>
      <c r="M83" s="265" t="s">
        <v>19</v>
      </c>
      <c r="N83" s="266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302</v>
      </c>
      <c r="AT83" s="217" t="s">
        <v>360</v>
      </c>
      <c r="AU83" s="217" t="s">
        <v>80</v>
      </c>
      <c r="AY83" s="19" t="s">
        <v>178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206</v>
      </c>
      <c r="BM83" s="217" t="s">
        <v>1159</v>
      </c>
    </row>
    <row r="84" s="2" customFormat="1" ht="16.5" customHeight="1">
      <c r="A84" s="40"/>
      <c r="B84" s="41"/>
      <c r="C84" s="257" t="s">
        <v>203</v>
      </c>
      <c r="D84" s="257" t="s">
        <v>360</v>
      </c>
      <c r="E84" s="258" t="s">
        <v>1160</v>
      </c>
      <c r="F84" s="259" t="s">
        <v>1161</v>
      </c>
      <c r="G84" s="260" t="s">
        <v>942</v>
      </c>
      <c r="H84" s="261">
        <v>1</v>
      </c>
      <c r="I84" s="262"/>
      <c r="J84" s="263">
        <f>ROUND(I84*H84,2)</f>
        <v>0</v>
      </c>
      <c r="K84" s="259" t="s">
        <v>19</v>
      </c>
      <c r="L84" s="264"/>
      <c r="M84" s="265" t="s">
        <v>19</v>
      </c>
      <c r="N84" s="266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302</v>
      </c>
      <c r="AT84" s="217" t="s">
        <v>360</v>
      </c>
      <c r="AU84" s="217" t="s">
        <v>80</v>
      </c>
      <c r="AY84" s="19" t="s">
        <v>178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206</v>
      </c>
      <c r="BM84" s="217" t="s">
        <v>1162</v>
      </c>
    </row>
    <row r="85" s="2" customFormat="1" ht="16.5" customHeight="1">
      <c r="A85" s="40"/>
      <c r="B85" s="41"/>
      <c r="C85" s="257" t="s">
        <v>186</v>
      </c>
      <c r="D85" s="257" t="s">
        <v>360</v>
      </c>
      <c r="E85" s="258" t="s">
        <v>1163</v>
      </c>
      <c r="F85" s="259" t="s">
        <v>1164</v>
      </c>
      <c r="G85" s="260" t="s">
        <v>942</v>
      </c>
      <c r="H85" s="261">
        <v>1</v>
      </c>
      <c r="I85" s="262"/>
      <c r="J85" s="263">
        <f>ROUND(I85*H85,2)</f>
        <v>0</v>
      </c>
      <c r="K85" s="259" t="s">
        <v>19</v>
      </c>
      <c r="L85" s="264"/>
      <c r="M85" s="265" t="s">
        <v>19</v>
      </c>
      <c r="N85" s="266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302</v>
      </c>
      <c r="AT85" s="217" t="s">
        <v>360</v>
      </c>
      <c r="AU85" s="217" t="s">
        <v>80</v>
      </c>
      <c r="AY85" s="19" t="s">
        <v>178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206</v>
      </c>
      <c r="BM85" s="217" t="s">
        <v>1165</v>
      </c>
    </row>
    <row r="86" s="2" customFormat="1" ht="16.5" customHeight="1">
      <c r="A86" s="40"/>
      <c r="B86" s="41"/>
      <c r="C86" s="257" t="s">
        <v>220</v>
      </c>
      <c r="D86" s="257" t="s">
        <v>360</v>
      </c>
      <c r="E86" s="258" t="s">
        <v>1166</v>
      </c>
      <c r="F86" s="259" t="s">
        <v>1167</v>
      </c>
      <c r="G86" s="260" t="s">
        <v>942</v>
      </c>
      <c r="H86" s="261">
        <v>1</v>
      </c>
      <c r="I86" s="262"/>
      <c r="J86" s="263">
        <f>ROUND(I86*H86,2)</f>
        <v>0</v>
      </c>
      <c r="K86" s="259" t="s">
        <v>19</v>
      </c>
      <c r="L86" s="264"/>
      <c r="M86" s="265" t="s">
        <v>19</v>
      </c>
      <c r="N86" s="266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302</v>
      </c>
      <c r="AT86" s="217" t="s">
        <v>360</v>
      </c>
      <c r="AU86" s="217" t="s">
        <v>80</v>
      </c>
      <c r="AY86" s="19" t="s">
        <v>178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206</v>
      </c>
      <c r="BM86" s="217" t="s">
        <v>1168</v>
      </c>
    </row>
    <row r="87" s="2" customFormat="1" ht="16.5" customHeight="1">
      <c r="A87" s="40"/>
      <c r="B87" s="41"/>
      <c r="C87" s="257" t="s">
        <v>179</v>
      </c>
      <c r="D87" s="257" t="s">
        <v>360</v>
      </c>
      <c r="E87" s="258" t="s">
        <v>1169</v>
      </c>
      <c r="F87" s="259" t="s">
        <v>1170</v>
      </c>
      <c r="G87" s="260" t="s">
        <v>942</v>
      </c>
      <c r="H87" s="261">
        <v>1</v>
      </c>
      <c r="I87" s="262"/>
      <c r="J87" s="263">
        <f>ROUND(I87*H87,2)</f>
        <v>0</v>
      </c>
      <c r="K87" s="259" t="s">
        <v>19</v>
      </c>
      <c r="L87" s="264"/>
      <c r="M87" s="265" t="s">
        <v>19</v>
      </c>
      <c r="N87" s="266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302</v>
      </c>
      <c r="AT87" s="217" t="s">
        <v>360</v>
      </c>
      <c r="AU87" s="217" t="s">
        <v>80</v>
      </c>
      <c r="AY87" s="19" t="s">
        <v>178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206</v>
      </c>
      <c r="BM87" s="217" t="s">
        <v>1171</v>
      </c>
    </row>
    <row r="88" s="2" customFormat="1" ht="16.5" customHeight="1">
      <c r="A88" s="40"/>
      <c r="B88" s="41"/>
      <c r="C88" s="257" t="s">
        <v>235</v>
      </c>
      <c r="D88" s="257" t="s">
        <v>360</v>
      </c>
      <c r="E88" s="258" t="s">
        <v>1172</v>
      </c>
      <c r="F88" s="259" t="s">
        <v>1173</v>
      </c>
      <c r="G88" s="260" t="s">
        <v>942</v>
      </c>
      <c r="H88" s="261">
        <v>1</v>
      </c>
      <c r="I88" s="262"/>
      <c r="J88" s="263">
        <f>ROUND(I88*H88,2)</f>
        <v>0</v>
      </c>
      <c r="K88" s="259" t="s">
        <v>19</v>
      </c>
      <c r="L88" s="264"/>
      <c r="M88" s="265" t="s">
        <v>19</v>
      </c>
      <c r="N88" s="266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302</v>
      </c>
      <c r="AT88" s="217" t="s">
        <v>360</v>
      </c>
      <c r="AU88" s="217" t="s">
        <v>80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206</v>
      </c>
      <c r="BM88" s="217" t="s">
        <v>1174</v>
      </c>
    </row>
    <row r="89" s="2" customFormat="1" ht="24.15" customHeight="1">
      <c r="A89" s="40"/>
      <c r="B89" s="41"/>
      <c r="C89" s="206" t="s">
        <v>224</v>
      </c>
      <c r="D89" s="206" t="s">
        <v>181</v>
      </c>
      <c r="E89" s="207" t="s">
        <v>1175</v>
      </c>
      <c r="F89" s="208" t="s">
        <v>1176</v>
      </c>
      <c r="G89" s="209" t="s">
        <v>586</v>
      </c>
      <c r="H89" s="210">
        <v>26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206</v>
      </c>
      <c r="AT89" s="217" t="s">
        <v>181</v>
      </c>
      <c r="AU89" s="217" t="s">
        <v>80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206</v>
      </c>
      <c r="BM89" s="217" t="s">
        <v>1177</v>
      </c>
    </row>
    <row r="90" s="2" customFormat="1" ht="90" customHeight="1">
      <c r="A90" s="40"/>
      <c r="B90" s="41"/>
      <c r="C90" s="257" t="s">
        <v>248</v>
      </c>
      <c r="D90" s="257" t="s">
        <v>360</v>
      </c>
      <c r="E90" s="258" t="s">
        <v>1178</v>
      </c>
      <c r="F90" s="259" t="s">
        <v>1179</v>
      </c>
      <c r="G90" s="260" t="s">
        <v>942</v>
      </c>
      <c r="H90" s="261">
        <v>1</v>
      </c>
      <c r="I90" s="262"/>
      <c r="J90" s="263">
        <f>ROUND(I90*H90,2)</f>
        <v>0</v>
      </c>
      <c r="K90" s="259" t="s">
        <v>19</v>
      </c>
      <c r="L90" s="264"/>
      <c r="M90" s="265" t="s">
        <v>19</v>
      </c>
      <c r="N90" s="266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302</v>
      </c>
      <c r="AT90" s="217" t="s">
        <v>360</v>
      </c>
      <c r="AU90" s="217" t="s">
        <v>80</v>
      </c>
      <c r="AY90" s="19" t="s">
        <v>178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206</v>
      </c>
      <c r="BM90" s="217" t="s">
        <v>1180</v>
      </c>
    </row>
    <row r="91" s="2" customFormat="1" ht="16.5" customHeight="1">
      <c r="A91" s="40"/>
      <c r="B91" s="41"/>
      <c r="C91" s="257" t="s">
        <v>230</v>
      </c>
      <c r="D91" s="257" t="s">
        <v>360</v>
      </c>
      <c r="E91" s="258" t="s">
        <v>1181</v>
      </c>
      <c r="F91" s="259" t="s">
        <v>1158</v>
      </c>
      <c r="G91" s="260" t="s">
        <v>942</v>
      </c>
      <c r="H91" s="261">
        <v>1</v>
      </c>
      <c r="I91" s="262"/>
      <c r="J91" s="263">
        <f>ROUND(I91*H91,2)</f>
        <v>0</v>
      </c>
      <c r="K91" s="259" t="s">
        <v>19</v>
      </c>
      <c r="L91" s="264"/>
      <c r="M91" s="265" t="s">
        <v>19</v>
      </c>
      <c r="N91" s="266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302</v>
      </c>
      <c r="AT91" s="217" t="s">
        <v>360</v>
      </c>
      <c r="AU91" s="217" t="s">
        <v>80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206</v>
      </c>
      <c r="BM91" s="217" t="s">
        <v>1182</v>
      </c>
    </row>
    <row r="92" s="2" customFormat="1" ht="16.5" customHeight="1">
      <c r="A92" s="40"/>
      <c r="B92" s="41"/>
      <c r="C92" s="257" t="s">
        <v>257</v>
      </c>
      <c r="D92" s="257" t="s">
        <v>360</v>
      </c>
      <c r="E92" s="258" t="s">
        <v>1183</v>
      </c>
      <c r="F92" s="259" t="s">
        <v>1184</v>
      </c>
      <c r="G92" s="260" t="s">
        <v>942</v>
      </c>
      <c r="H92" s="261">
        <v>4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302</v>
      </c>
      <c r="AT92" s="217" t="s">
        <v>360</v>
      </c>
      <c r="AU92" s="217" t="s">
        <v>80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206</v>
      </c>
      <c r="BM92" s="217" t="s">
        <v>1185</v>
      </c>
    </row>
    <row r="93" s="2" customFormat="1" ht="16.5" customHeight="1">
      <c r="A93" s="40"/>
      <c r="B93" s="41"/>
      <c r="C93" s="257" t="s">
        <v>8</v>
      </c>
      <c r="D93" s="257" t="s">
        <v>360</v>
      </c>
      <c r="E93" s="258" t="s">
        <v>1186</v>
      </c>
      <c r="F93" s="259" t="s">
        <v>1187</v>
      </c>
      <c r="G93" s="260" t="s">
        <v>942</v>
      </c>
      <c r="H93" s="261">
        <v>4</v>
      </c>
      <c r="I93" s="262"/>
      <c r="J93" s="263">
        <f>ROUND(I93*H93,2)</f>
        <v>0</v>
      </c>
      <c r="K93" s="259" t="s">
        <v>19</v>
      </c>
      <c r="L93" s="264"/>
      <c r="M93" s="265" t="s">
        <v>19</v>
      </c>
      <c r="N93" s="266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302</v>
      </c>
      <c r="AT93" s="217" t="s">
        <v>360</v>
      </c>
      <c r="AU93" s="217" t="s">
        <v>80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206</v>
      </c>
      <c r="BM93" s="217" t="s">
        <v>1188</v>
      </c>
    </row>
    <row r="94" s="2" customFormat="1" ht="16.5" customHeight="1">
      <c r="A94" s="40"/>
      <c r="B94" s="41"/>
      <c r="C94" s="257" t="s">
        <v>269</v>
      </c>
      <c r="D94" s="257" t="s">
        <v>360</v>
      </c>
      <c r="E94" s="258" t="s">
        <v>1189</v>
      </c>
      <c r="F94" s="259" t="s">
        <v>1190</v>
      </c>
      <c r="G94" s="260" t="s">
        <v>942</v>
      </c>
      <c r="H94" s="261">
        <v>4</v>
      </c>
      <c r="I94" s="262"/>
      <c r="J94" s="263">
        <f>ROUND(I94*H94,2)</f>
        <v>0</v>
      </c>
      <c r="K94" s="259" t="s">
        <v>19</v>
      </c>
      <c r="L94" s="264"/>
      <c r="M94" s="265" t="s">
        <v>19</v>
      </c>
      <c r="N94" s="266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302</v>
      </c>
      <c r="AT94" s="217" t="s">
        <v>360</v>
      </c>
      <c r="AU94" s="217" t="s">
        <v>80</v>
      </c>
      <c r="AY94" s="19" t="s">
        <v>178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206</v>
      </c>
      <c r="BM94" s="217" t="s">
        <v>1191</v>
      </c>
    </row>
    <row r="95" s="2" customFormat="1" ht="16.5" customHeight="1">
      <c r="A95" s="40"/>
      <c r="B95" s="41"/>
      <c r="C95" s="257" t="s">
        <v>242</v>
      </c>
      <c r="D95" s="257" t="s">
        <v>360</v>
      </c>
      <c r="E95" s="258" t="s">
        <v>1192</v>
      </c>
      <c r="F95" s="259" t="s">
        <v>1193</v>
      </c>
      <c r="G95" s="260" t="s">
        <v>942</v>
      </c>
      <c r="H95" s="261">
        <v>1</v>
      </c>
      <c r="I95" s="262"/>
      <c r="J95" s="263">
        <f>ROUND(I95*H95,2)</f>
        <v>0</v>
      </c>
      <c r="K95" s="259" t="s">
        <v>19</v>
      </c>
      <c r="L95" s="264"/>
      <c r="M95" s="265" t="s">
        <v>19</v>
      </c>
      <c r="N95" s="266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302</v>
      </c>
      <c r="AT95" s="217" t="s">
        <v>360</v>
      </c>
      <c r="AU95" s="217" t="s">
        <v>80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206</v>
      </c>
      <c r="BM95" s="217" t="s">
        <v>1194</v>
      </c>
    </row>
    <row r="96" s="2" customFormat="1" ht="16.5" customHeight="1">
      <c r="A96" s="40"/>
      <c r="B96" s="41"/>
      <c r="C96" s="257" t="s">
        <v>283</v>
      </c>
      <c r="D96" s="257" t="s">
        <v>360</v>
      </c>
      <c r="E96" s="258" t="s">
        <v>1195</v>
      </c>
      <c r="F96" s="259" t="s">
        <v>1196</v>
      </c>
      <c r="G96" s="260" t="s">
        <v>942</v>
      </c>
      <c r="H96" s="261">
        <v>4</v>
      </c>
      <c r="I96" s="262"/>
      <c r="J96" s="263">
        <f>ROUND(I96*H96,2)</f>
        <v>0</v>
      </c>
      <c r="K96" s="259" t="s">
        <v>19</v>
      </c>
      <c r="L96" s="264"/>
      <c r="M96" s="265" t="s">
        <v>19</v>
      </c>
      <c r="N96" s="266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302</v>
      </c>
      <c r="AT96" s="217" t="s">
        <v>360</v>
      </c>
      <c r="AU96" s="217" t="s">
        <v>80</v>
      </c>
      <c r="AY96" s="19" t="s">
        <v>178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206</v>
      </c>
      <c r="BM96" s="217" t="s">
        <v>1197</v>
      </c>
    </row>
    <row r="97" s="2" customFormat="1" ht="16.5" customHeight="1">
      <c r="A97" s="40"/>
      <c r="B97" s="41"/>
      <c r="C97" s="257" t="s">
        <v>206</v>
      </c>
      <c r="D97" s="257" t="s">
        <v>360</v>
      </c>
      <c r="E97" s="258" t="s">
        <v>1198</v>
      </c>
      <c r="F97" s="259" t="s">
        <v>1199</v>
      </c>
      <c r="G97" s="260" t="s">
        <v>942</v>
      </c>
      <c r="H97" s="261">
        <v>1</v>
      </c>
      <c r="I97" s="262"/>
      <c r="J97" s="263">
        <f>ROUND(I97*H97,2)</f>
        <v>0</v>
      </c>
      <c r="K97" s="259" t="s">
        <v>19</v>
      </c>
      <c r="L97" s="264"/>
      <c r="M97" s="265" t="s">
        <v>19</v>
      </c>
      <c r="N97" s="266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302</v>
      </c>
      <c r="AT97" s="217" t="s">
        <v>360</v>
      </c>
      <c r="AU97" s="217" t="s">
        <v>80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206</v>
      </c>
      <c r="BM97" s="217" t="s">
        <v>1200</v>
      </c>
    </row>
    <row r="98" s="2" customFormat="1" ht="16.5" customHeight="1">
      <c r="A98" s="40"/>
      <c r="B98" s="41"/>
      <c r="C98" s="257" t="s">
        <v>293</v>
      </c>
      <c r="D98" s="257" t="s">
        <v>360</v>
      </c>
      <c r="E98" s="258" t="s">
        <v>1201</v>
      </c>
      <c r="F98" s="259" t="s">
        <v>1202</v>
      </c>
      <c r="G98" s="260" t="s">
        <v>184</v>
      </c>
      <c r="H98" s="261">
        <v>2</v>
      </c>
      <c r="I98" s="262"/>
      <c r="J98" s="263">
        <f>ROUND(I98*H98,2)</f>
        <v>0</v>
      </c>
      <c r="K98" s="259" t="s">
        <v>19</v>
      </c>
      <c r="L98" s="264"/>
      <c r="M98" s="265" t="s">
        <v>19</v>
      </c>
      <c r="N98" s="266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302</v>
      </c>
      <c r="AT98" s="217" t="s">
        <v>360</v>
      </c>
      <c r="AU98" s="217" t="s">
        <v>80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206</v>
      </c>
      <c r="BM98" s="217" t="s">
        <v>1203</v>
      </c>
    </row>
    <row r="99" s="2" customFormat="1" ht="16.5" customHeight="1">
      <c r="A99" s="40"/>
      <c r="B99" s="41"/>
      <c r="C99" s="257" t="s">
        <v>255</v>
      </c>
      <c r="D99" s="257" t="s">
        <v>360</v>
      </c>
      <c r="E99" s="258" t="s">
        <v>1204</v>
      </c>
      <c r="F99" s="259" t="s">
        <v>1205</v>
      </c>
      <c r="G99" s="260" t="s">
        <v>942</v>
      </c>
      <c r="H99" s="261">
        <v>1</v>
      </c>
      <c r="I99" s="262"/>
      <c r="J99" s="263">
        <f>ROUND(I99*H99,2)</f>
        <v>0</v>
      </c>
      <c r="K99" s="259" t="s">
        <v>19</v>
      </c>
      <c r="L99" s="264"/>
      <c r="M99" s="265" t="s">
        <v>19</v>
      </c>
      <c r="N99" s="266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302</v>
      </c>
      <c r="AT99" s="217" t="s">
        <v>360</v>
      </c>
      <c r="AU99" s="217" t="s">
        <v>80</v>
      </c>
      <c r="AY99" s="19" t="s">
        <v>178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206</v>
      </c>
      <c r="BM99" s="217" t="s">
        <v>1206</v>
      </c>
    </row>
    <row r="100" s="2" customFormat="1" ht="16.5" customHeight="1">
      <c r="A100" s="40"/>
      <c r="B100" s="41"/>
      <c r="C100" s="257" t="s">
        <v>306</v>
      </c>
      <c r="D100" s="257" t="s">
        <v>360</v>
      </c>
      <c r="E100" s="258" t="s">
        <v>1207</v>
      </c>
      <c r="F100" s="259" t="s">
        <v>1208</v>
      </c>
      <c r="G100" s="260" t="s">
        <v>942</v>
      </c>
      <c r="H100" s="261">
        <v>2</v>
      </c>
      <c r="I100" s="262"/>
      <c r="J100" s="263">
        <f>ROUND(I100*H100,2)</f>
        <v>0</v>
      </c>
      <c r="K100" s="259" t="s">
        <v>19</v>
      </c>
      <c r="L100" s="264"/>
      <c r="M100" s="265" t="s">
        <v>19</v>
      </c>
      <c r="N100" s="266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302</v>
      </c>
      <c r="AT100" s="217" t="s">
        <v>360</v>
      </c>
      <c r="AU100" s="217" t="s">
        <v>80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206</v>
      </c>
      <c r="BM100" s="217" t="s">
        <v>1209</v>
      </c>
    </row>
    <row r="101" s="2" customFormat="1" ht="16.5" customHeight="1">
      <c r="A101" s="40"/>
      <c r="B101" s="41"/>
      <c r="C101" s="257" t="s">
        <v>260</v>
      </c>
      <c r="D101" s="257" t="s">
        <v>360</v>
      </c>
      <c r="E101" s="258" t="s">
        <v>1210</v>
      </c>
      <c r="F101" s="259" t="s">
        <v>1211</v>
      </c>
      <c r="G101" s="260" t="s">
        <v>184</v>
      </c>
      <c r="H101" s="261">
        <v>8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302</v>
      </c>
      <c r="AT101" s="217" t="s">
        <v>360</v>
      </c>
      <c r="AU101" s="217" t="s">
        <v>80</v>
      </c>
      <c r="AY101" s="19" t="s">
        <v>178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206</v>
      </c>
      <c r="BM101" s="217" t="s">
        <v>1212</v>
      </c>
    </row>
    <row r="102" s="2" customFormat="1" ht="16.5" customHeight="1">
      <c r="A102" s="40"/>
      <c r="B102" s="41"/>
      <c r="C102" s="257" t="s">
        <v>7</v>
      </c>
      <c r="D102" s="257" t="s">
        <v>360</v>
      </c>
      <c r="E102" s="258" t="s">
        <v>1213</v>
      </c>
      <c r="F102" s="259" t="s">
        <v>1214</v>
      </c>
      <c r="G102" s="260" t="s">
        <v>942</v>
      </c>
      <c r="H102" s="261">
        <v>1</v>
      </c>
      <c r="I102" s="262"/>
      <c r="J102" s="263">
        <f>ROUND(I102*H102,2)</f>
        <v>0</v>
      </c>
      <c r="K102" s="259" t="s">
        <v>19</v>
      </c>
      <c r="L102" s="264"/>
      <c r="M102" s="265" t="s">
        <v>19</v>
      </c>
      <c r="N102" s="266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302</v>
      </c>
      <c r="AT102" s="217" t="s">
        <v>360</v>
      </c>
      <c r="AU102" s="217" t="s">
        <v>80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206</v>
      </c>
      <c r="BM102" s="217" t="s">
        <v>1215</v>
      </c>
    </row>
    <row r="103" s="2" customFormat="1" ht="21.75" customHeight="1">
      <c r="A103" s="40"/>
      <c r="B103" s="41"/>
      <c r="C103" s="257" t="s">
        <v>265</v>
      </c>
      <c r="D103" s="257" t="s">
        <v>360</v>
      </c>
      <c r="E103" s="258" t="s">
        <v>1216</v>
      </c>
      <c r="F103" s="259" t="s">
        <v>1217</v>
      </c>
      <c r="G103" s="260" t="s">
        <v>942</v>
      </c>
      <c r="H103" s="261">
        <v>1</v>
      </c>
      <c r="I103" s="262"/>
      <c r="J103" s="263">
        <f>ROUND(I103*H103,2)</f>
        <v>0</v>
      </c>
      <c r="K103" s="259" t="s">
        <v>19</v>
      </c>
      <c r="L103" s="264"/>
      <c r="M103" s="265" t="s">
        <v>19</v>
      </c>
      <c r="N103" s="266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302</v>
      </c>
      <c r="AT103" s="217" t="s">
        <v>360</v>
      </c>
      <c r="AU103" s="217" t="s">
        <v>80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206</v>
      </c>
      <c r="BM103" s="217" t="s">
        <v>1218</v>
      </c>
    </row>
    <row r="104" s="2" customFormat="1" ht="16.5" customHeight="1">
      <c r="A104" s="40"/>
      <c r="B104" s="41"/>
      <c r="C104" s="257" t="s">
        <v>337</v>
      </c>
      <c r="D104" s="257" t="s">
        <v>360</v>
      </c>
      <c r="E104" s="258" t="s">
        <v>1219</v>
      </c>
      <c r="F104" s="259" t="s">
        <v>1220</v>
      </c>
      <c r="G104" s="260" t="s">
        <v>1098</v>
      </c>
      <c r="H104" s="261">
        <v>5</v>
      </c>
      <c r="I104" s="262"/>
      <c r="J104" s="263">
        <f>ROUND(I104*H104,2)</f>
        <v>0</v>
      </c>
      <c r="K104" s="259" t="s">
        <v>19</v>
      </c>
      <c r="L104" s="264"/>
      <c r="M104" s="265" t="s">
        <v>19</v>
      </c>
      <c r="N104" s="266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302</v>
      </c>
      <c r="AT104" s="217" t="s">
        <v>360</v>
      </c>
      <c r="AU104" s="217" t="s">
        <v>80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206</v>
      </c>
      <c r="BM104" s="217" t="s">
        <v>1221</v>
      </c>
    </row>
    <row r="105" s="2" customFormat="1" ht="16.5" customHeight="1">
      <c r="A105" s="40"/>
      <c r="B105" s="41"/>
      <c r="C105" s="257" t="s">
        <v>272</v>
      </c>
      <c r="D105" s="257" t="s">
        <v>360</v>
      </c>
      <c r="E105" s="258" t="s">
        <v>1222</v>
      </c>
      <c r="F105" s="259" t="s">
        <v>1223</v>
      </c>
      <c r="G105" s="260" t="s">
        <v>942</v>
      </c>
      <c r="H105" s="261">
        <v>4</v>
      </c>
      <c r="I105" s="262"/>
      <c r="J105" s="263">
        <f>ROUND(I105*H105,2)</f>
        <v>0</v>
      </c>
      <c r="K105" s="259" t="s">
        <v>19</v>
      </c>
      <c r="L105" s="264"/>
      <c r="M105" s="265" t="s">
        <v>19</v>
      </c>
      <c r="N105" s="266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302</v>
      </c>
      <c r="AT105" s="217" t="s">
        <v>360</v>
      </c>
      <c r="AU105" s="217" t="s">
        <v>80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206</v>
      </c>
      <c r="BM105" s="217" t="s">
        <v>1224</v>
      </c>
    </row>
    <row r="106" s="2" customFormat="1" ht="16.5" customHeight="1">
      <c r="A106" s="40"/>
      <c r="B106" s="41"/>
      <c r="C106" s="257" t="s">
        <v>347</v>
      </c>
      <c r="D106" s="257" t="s">
        <v>360</v>
      </c>
      <c r="E106" s="258" t="s">
        <v>1225</v>
      </c>
      <c r="F106" s="259" t="s">
        <v>1226</v>
      </c>
      <c r="G106" s="260" t="s">
        <v>184</v>
      </c>
      <c r="H106" s="261">
        <v>8</v>
      </c>
      <c r="I106" s="262"/>
      <c r="J106" s="263">
        <f>ROUND(I106*H106,2)</f>
        <v>0</v>
      </c>
      <c r="K106" s="259" t="s">
        <v>19</v>
      </c>
      <c r="L106" s="264"/>
      <c r="M106" s="265" t="s">
        <v>19</v>
      </c>
      <c r="N106" s="266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302</v>
      </c>
      <c r="AT106" s="217" t="s">
        <v>360</v>
      </c>
      <c r="AU106" s="217" t="s">
        <v>80</v>
      </c>
      <c r="AY106" s="19" t="s">
        <v>178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206</v>
      </c>
      <c r="BM106" s="217" t="s">
        <v>1227</v>
      </c>
    </row>
    <row r="107" s="2" customFormat="1" ht="16.5" customHeight="1">
      <c r="A107" s="40"/>
      <c r="B107" s="41"/>
      <c r="C107" s="257" t="s">
        <v>351</v>
      </c>
      <c r="D107" s="257" t="s">
        <v>360</v>
      </c>
      <c r="E107" s="258" t="s">
        <v>1228</v>
      </c>
      <c r="F107" s="259" t="s">
        <v>1120</v>
      </c>
      <c r="G107" s="260" t="s">
        <v>721</v>
      </c>
      <c r="H107" s="261">
        <v>500</v>
      </c>
      <c r="I107" s="262"/>
      <c r="J107" s="263">
        <f>ROUND(I107*H107,2)</f>
        <v>0</v>
      </c>
      <c r="K107" s="259" t="s">
        <v>19</v>
      </c>
      <c r="L107" s="264"/>
      <c r="M107" s="265" t="s">
        <v>19</v>
      </c>
      <c r="N107" s="266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302</v>
      </c>
      <c r="AT107" s="217" t="s">
        <v>360</v>
      </c>
      <c r="AU107" s="217" t="s">
        <v>80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206</v>
      </c>
      <c r="BM107" s="217" t="s">
        <v>1229</v>
      </c>
    </row>
    <row r="108" s="2" customFormat="1" ht="24.15" customHeight="1">
      <c r="A108" s="40"/>
      <c r="B108" s="41"/>
      <c r="C108" s="206" t="s">
        <v>359</v>
      </c>
      <c r="D108" s="206" t="s">
        <v>181</v>
      </c>
      <c r="E108" s="207" t="s">
        <v>1230</v>
      </c>
      <c r="F108" s="208" t="s">
        <v>1176</v>
      </c>
      <c r="G108" s="209" t="s">
        <v>586</v>
      </c>
      <c r="H108" s="210">
        <v>28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206</v>
      </c>
      <c r="AT108" s="217" t="s">
        <v>181</v>
      </c>
      <c r="AU108" s="217" t="s">
        <v>80</v>
      </c>
      <c r="AY108" s="19" t="s">
        <v>178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206</v>
      </c>
      <c r="BM108" s="217" t="s">
        <v>1231</v>
      </c>
    </row>
    <row r="109" s="2" customFormat="1" ht="37.8" customHeight="1">
      <c r="A109" s="40"/>
      <c r="B109" s="41"/>
      <c r="C109" s="257" t="s">
        <v>292</v>
      </c>
      <c r="D109" s="257" t="s">
        <v>360</v>
      </c>
      <c r="E109" s="258" t="s">
        <v>1232</v>
      </c>
      <c r="F109" s="259" t="s">
        <v>1233</v>
      </c>
      <c r="G109" s="260" t="s">
        <v>942</v>
      </c>
      <c r="H109" s="261">
        <v>1</v>
      </c>
      <c r="I109" s="262"/>
      <c r="J109" s="263">
        <f>ROUND(I109*H109,2)</f>
        <v>0</v>
      </c>
      <c r="K109" s="259" t="s">
        <v>19</v>
      </c>
      <c r="L109" s="264"/>
      <c r="M109" s="265" t="s">
        <v>19</v>
      </c>
      <c r="N109" s="266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302</v>
      </c>
      <c r="AT109" s="217" t="s">
        <v>360</v>
      </c>
      <c r="AU109" s="217" t="s">
        <v>80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206</v>
      </c>
      <c r="BM109" s="217" t="s">
        <v>1234</v>
      </c>
    </row>
    <row r="110" s="2" customFormat="1" ht="16.5" customHeight="1">
      <c r="A110" s="40"/>
      <c r="B110" s="41"/>
      <c r="C110" s="206" t="s">
        <v>370</v>
      </c>
      <c r="D110" s="206" t="s">
        <v>181</v>
      </c>
      <c r="E110" s="207" t="s">
        <v>1235</v>
      </c>
      <c r="F110" s="208" t="s">
        <v>1236</v>
      </c>
      <c r="G110" s="209" t="s">
        <v>1029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206</v>
      </c>
      <c r="AT110" s="217" t="s">
        <v>181</v>
      </c>
      <c r="AU110" s="217" t="s">
        <v>80</v>
      </c>
      <c r="AY110" s="19" t="s">
        <v>178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206</v>
      </c>
      <c r="BM110" s="217" t="s">
        <v>1237</v>
      </c>
    </row>
    <row r="111" s="2" customFormat="1" ht="16.5" customHeight="1">
      <c r="A111" s="40"/>
      <c r="B111" s="41"/>
      <c r="C111" s="206" t="s">
        <v>296</v>
      </c>
      <c r="D111" s="206" t="s">
        <v>181</v>
      </c>
      <c r="E111" s="207" t="s">
        <v>1238</v>
      </c>
      <c r="F111" s="208" t="s">
        <v>1239</v>
      </c>
      <c r="G111" s="209" t="s">
        <v>586</v>
      </c>
      <c r="H111" s="210">
        <v>22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206</v>
      </c>
      <c r="AT111" s="217" t="s">
        <v>181</v>
      </c>
      <c r="AU111" s="217" t="s">
        <v>80</v>
      </c>
      <c r="AY111" s="19" t="s">
        <v>178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206</v>
      </c>
      <c r="BM111" s="217" t="s">
        <v>1240</v>
      </c>
    </row>
    <row r="112" s="2" customFormat="1" ht="16.5" customHeight="1">
      <c r="A112" s="40"/>
      <c r="B112" s="41"/>
      <c r="C112" s="206" t="s">
        <v>379</v>
      </c>
      <c r="D112" s="206" t="s">
        <v>181</v>
      </c>
      <c r="E112" s="207" t="s">
        <v>1241</v>
      </c>
      <c r="F112" s="208" t="s">
        <v>1242</v>
      </c>
      <c r="G112" s="209" t="s">
        <v>586</v>
      </c>
      <c r="H112" s="210">
        <v>28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206</v>
      </c>
      <c r="AT112" s="217" t="s">
        <v>181</v>
      </c>
      <c r="AU112" s="217" t="s">
        <v>80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206</v>
      </c>
      <c r="BM112" s="217" t="s">
        <v>1243</v>
      </c>
    </row>
    <row r="113" s="2" customFormat="1" ht="16.5" customHeight="1">
      <c r="A113" s="40"/>
      <c r="B113" s="41"/>
      <c r="C113" s="206" t="s">
        <v>302</v>
      </c>
      <c r="D113" s="206" t="s">
        <v>181</v>
      </c>
      <c r="E113" s="207" t="s">
        <v>1244</v>
      </c>
      <c r="F113" s="208" t="s">
        <v>1140</v>
      </c>
      <c r="G113" s="209" t="s">
        <v>942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206</v>
      </c>
      <c r="AT113" s="217" t="s">
        <v>181</v>
      </c>
      <c r="AU113" s="217" t="s">
        <v>80</v>
      </c>
      <c r="AY113" s="19" t="s">
        <v>178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206</v>
      </c>
      <c r="BM113" s="217" t="s">
        <v>1245</v>
      </c>
    </row>
    <row r="114" s="2" customFormat="1" ht="16.5" customHeight="1">
      <c r="A114" s="40"/>
      <c r="B114" s="41"/>
      <c r="C114" s="206" t="s">
        <v>392</v>
      </c>
      <c r="D114" s="206" t="s">
        <v>181</v>
      </c>
      <c r="E114" s="207" t="s">
        <v>1246</v>
      </c>
      <c r="F114" s="208" t="s">
        <v>1247</v>
      </c>
      <c r="G114" s="209" t="s">
        <v>942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206</v>
      </c>
      <c r="AT114" s="217" t="s">
        <v>181</v>
      </c>
      <c r="AU114" s="217" t="s">
        <v>80</v>
      </c>
      <c r="AY114" s="19" t="s">
        <v>178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206</v>
      </c>
      <c r="BM114" s="217" t="s">
        <v>1248</v>
      </c>
    </row>
    <row r="115" s="2" customFormat="1" ht="24.15" customHeight="1">
      <c r="A115" s="40"/>
      <c r="B115" s="41"/>
      <c r="C115" s="206" t="s">
        <v>309</v>
      </c>
      <c r="D115" s="206" t="s">
        <v>181</v>
      </c>
      <c r="E115" s="207" t="s">
        <v>1249</v>
      </c>
      <c r="F115" s="208" t="s">
        <v>1143</v>
      </c>
      <c r="G115" s="209" t="s">
        <v>586</v>
      </c>
      <c r="H115" s="210">
        <v>268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587</v>
      </c>
      <c r="AT115" s="217" t="s">
        <v>181</v>
      </c>
      <c r="AU115" s="217" t="s">
        <v>80</v>
      </c>
      <c r="AY115" s="19" t="s">
        <v>178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587</v>
      </c>
      <c r="BM115" s="217" t="s">
        <v>1250</v>
      </c>
    </row>
    <row r="116" s="2" customFormat="1" ht="24.15" customHeight="1">
      <c r="A116" s="40"/>
      <c r="B116" s="41"/>
      <c r="C116" s="206" t="s">
        <v>403</v>
      </c>
      <c r="D116" s="206" t="s">
        <v>181</v>
      </c>
      <c r="E116" s="207" t="s">
        <v>1146</v>
      </c>
      <c r="F116" s="208" t="s">
        <v>1147</v>
      </c>
      <c r="G116" s="209" t="s">
        <v>891</v>
      </c>
      <c r="H116" s="270"/>
      <c r="I116" s="211"/>
      <c r="J116" s="212">
        <f>ROUND(I116*H116,2)</f>
        <v>0</v>
      </c>
      <c r="K116" s="208" t="s">
        <v>185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206</v>
      </c>
      <c r="AT116" s="217" t="s">
        <v>181</v>
      </c>
      <c r="AU116" s="217" t="s">
        <v>80</v>
      </c>
      <c r="AY116" s="19" t="s">
        <v>178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206</v>
      </c>
      <c r="BM116" s="217" t="s">
        <v>1251</v>
      </c>
    </row>
    <row r="117" s="2" customFormat="1">
      <c r="A117" s="40"/>
      <c r="B117" s="41"/>
      <c r="C117" s="42"/>
      <c r="D117" s="219" t="s">
        <v>187</v>
      </c>
      <c r="E117" s="42"/>
      <c r="F117" s="220" t="s">
        <v>1149</v>
      </c>
      <c r="G117" s="42"/>
      <c r="H117" s="42"/>
      <c r="I117" s="221"/>
      <c r="J117" s="42"/>
      <c r="K117" s="42"/>
      <c r="L117" s="46"/>
      <c r="M117" s="276"/>
      <c r="N117" s="277"/>
      <c r="O117" s="273"/>
      <c r="P117" s="273"/>
      <c r="Q117" s="273"/>
      <c r="R117" s="273"/>
      <c r="S117" s="273"/>
      <c r="T117" s="278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187</v>
      </c>
      <c r="AU117" s="19" t="s">
        <v>80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EoL+4nz/eqOU9lZ1GiuyukKxVl7gTULL/xcZFA1c+9F2hs7+0bSFmppAhWFrUW4wQuv6OyCvFrlcrPoN+R1TdQ==" hashValue="JjWkrpyJgTC7TaTE5Z6BheFY07m0UbvCucMVg+z3VsHfFI+X/E9GzXE6WHyH80QKLYBvQ+60JVkM9RGyRPUg+A==" algorithmName="SHA-512" password="CC35"/>
  <autoFilter ref="C79:K11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117" r:id="rId1" display="https://podminky.urs.cz/item/CS_URS_2024_02/99875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ROUND((SUM(BE80:BE111)),  2)</f>
        <v>0</v>
      </c>
      <c r="G33" s="40"/>
      <c r="H33" s="40"/>
      <c r="I33" s="150">
        <v>0.20999999999999999</v>
      </c>
      <c r="J33" s="149">
        <f>ROUND(((SUM(BE80:BE111))*I33),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ROUND((SUM(BF80:BF111)),  2)</f>
        <v>0</v>
      </c>
      <c r="G34" s="40"/>
      <c r="H34" s="40"/>
      <c r="I34" s="150">
        <v>0.12</v>
      </c>
      <c r="J34" s="149">
        <f>ROUND(((SUM(BF80:BF111))*I34),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ROUND((SUM(BG80:BG111)),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ROUND((SUM(BH80:BH111)),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ROUND((SUM(BI80:BI111)),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2024-079-11 - Profese - Stlačený vzduch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1253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163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 xml:space="preserve"> ČZU - FLD  - Dřevařský pavilon, stavební úpravy m.č. 2.09, 2.10, 2.11, 2.12, 2.21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2024-079-11 - Profese - Stlačený vzduch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KAMÝCKÁ 1176, PRAHA - SUCHDOL </v>
      </c>
      <c r="G74" s="42"/>
      <c r="H74" s="42"/>
      <c r="I74" s="34" t="s">
        <v>23</v>
      </c>
      <c r="J74" s="74" t="str">
        <f>IF(J12="","",J12)</f>
        <v>4. 10. 2024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ČZU V PRAZE, FAKULTA LESNICKÁ A DŘEVAŘSKÁ, Praha 6</v>
      </c>
      <c r="G76" s="42"/>
      <c r="H76" s="42"/>
      <c r="I76" s="34" t="s">
        <v>31</v>
      </c>
      <c r="J76" s="38" t="str">
        <f>E21</f>
        <v>Ing. Vladimír Čapka Gerstnerova 5/658 Praha 7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164</v>
      </c>
      <c r="D79" s="182" t="s">
        <v>57</v>
      </c>
      <c r="E79" s="182" t="s">
        <v>53</v>
      </c>
      <c r="F79" s="182" t="s">
        <v>54</v>
      </c>
      <c r="G79" s="182" t="s">
        <v>165</v>
      </c>
      <c r="H79" s="182" t="s">
        <v>166</v>
      </c>
      <c r="I79" s="182" t="s">
        <v>167</v>
      </c>
      <c r="J79" s="182" t="s">
        <v>140</v>
      </c>
      <c r="K79" s="183" t="s">
        <v>168</v>
      </c>
      <c r="L79" s="184"/>
      <c r="M79" s="94" t="s">
        <v>19</v>
      </c>
      <c r="N79" s="95" t="s">
        <v>42</v>
      </c>
      <c r="O79" s="95" t="s">
        <v>169</v>
      </c>
      <c r="P79" s="95" t="s">
        <v>170</v>
      </c>
      <c r="Q79" s="95" t="s">
        <v>171</v>
      </c>
      <c r="R79" s="95" t="s">
        <v>172</v>
      </c>
      <c r="S79" s="95" t="s">
        <v>173</v>
      </c>
      <c r="T79" s="96" t="s">
        <v>174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175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141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71</v>
      </c>
      <c r="E81" s="193" t="s">
        <v>1254</v>
      </c>
      <c r="F81" s="193" t="s">
        <v>1255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SUM(P82:P111)</f>
        <v>0</v>
      </c>
      <c r="Q81" s="198"/>
      <c r="R81" s="199">
        <f>SUM(R82:R111)</f>
        <v>0</v>
      </c>
      <c r="S81" s="198"/>
      <c r="T81" s="200">
        <f>SUM(T82:T111)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80</v>
      </c>
      <c r="AT81" s="202" t="s">
        <v>71</v>
      </c>
      <c r="AU81" s="202" t="s">
        <v>72</v>
      </c>
      <c r="AY81" s="201" t="s">
        <v>178</v>
      </c>
      <c r="BK81" s="203">
        <f>SUM(BK82:BK111)</f>
        <v>0</v>
      </c>
    </row>
    <row r="82" s="2" customFormat="1" ht="16.5" customHeight="1">
      <c r="A82" s="40"/>
      <c r="B82" s="41"/>
      <c r="C82" s="206" t="s">
        <v>80</v>
      </c>
      <c r="D82" s="206" t="s">
        <v>181</v>
      </c>
      <c r="E82" s="207" t="s">
        <v>1256</v>
      </c>
      <c r="F82" s="208" t="s">
        <v>1257</v>
      </c>
      <c r="G82" s="209" t="s">
        <v>942</v>
      </c>
      <c r="H82" s="210">
        <v>4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43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206</v>
      </c>
      <c r="AT82" s="217" t="s">
        <v>181</v>
      </c>
      <c r="AU82" s="217" t="s">
        <v>80</v>
      </c>
      <c r="AY82" s="19" t="s">
        <v>178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80</v>
      </c>
      <c r="BK82" s="218">
        <f>ROUND(I82*H82,2)</f>
        <v>0</v>
      </c>
      <c r="BL82" s="19" t="s">
        <v>206</v>
      </c>
      <c r="BM82" s="217" t="s">
        <v>1258</v>
      </c>
    </row>
    <row r="83" s="2" customFormat="1" ht="16.5" customHeight="1">
      <c r="A83" s="40"/>
      <c r="B83" s="41"/>
      <c r="C83" s="206" t="s">
        <v>82</v>
      </c>
      <c r="D83" s="206" t="s">
        <v>181</v>
      </c>
      <c r="E83" s="207" t="s">
        <v>1259</v>
      </c>
      <c r="F83" s="208" t="s">
        <v>1260</v>
      </c>
      <c r="G83" s="209" t="s">
        <v>942</v>
      </c>
      <c r="H83" s="210">
        <v>14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206</v>
      </c>
      <c r="AT83" s="217" t="s">
        <v>181</v>
      </c>
      <c r="AU83" s="217" t="s">
        <v>80</v>
      </c>
      <c r="AY83" s="19" t="s">
        <v>178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206</v>
      </c>
      <c r="BM83" s="217" t="s">
        <v>1261</v>
      </c>
    </row>
    <row r="84" s="2" customFormat="1" ht="16.5" customHeight="1">
      <c r="A84" s="40"/>
      <c r="B84" s="41"/>
      <c r="C84" s="206" t="s">
        <v>203</v>
      </c>
      <c r="D84" s="206" t="s">
        <v>181</v>
      </c>
      <c r="E84" s="207" t="s">
        <v>1262</v>
      </c>
      <c r="F84" s="208" t="s">
        <v>1263</v>
      </c>
      <c r="G84" s="209" t="s">
        <v>942</v>
      </c>
      <c r="H84" s="210">
        <v>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206</v>
      </c>
      <c r="AT84" s="217" t="s">
        <v>181</v>
      </c>
      <c r="AU84" s="217" t="s">
        <v>80</v>
      </c>
      <c r="AY84" s="19" t="s">
        <v>178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206</v>
      </c>
      <c r="BM84" s="217" t="s">
        <v>1264</v>
      </c>
    </row>
    <row r="85" s="2" customFormat="1" ht="16.5" customHeight="1">
      <c r="A85" s="40"/>
      <c r="B85" s="41"/>
      <c r="C85" s="206" t="s">
        <v>186</v>
      </c>
      <c r="D85" s="206" t="s">
        <v>181</v>
      </c>
      <c r="E85" s="207" t="s">
        <v>1265</v>
      </c>
      <c r="F85" s="208" t="s">
        <v>1266</v>
      </c>
      <c r="G85" s="209" t="s">
        <v>942</v>
      </c>
      <c r="H85" s="210">
        <v>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206</v>
      </c>
      <c r="AT85" s="217" t="s">
        <v>181</v>
      </c>
      <c r="AU85" s="217" t="s">
        <v>80</v>
      </c>
      <c r="AY85" s="19" t="s">
        <v>178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206</v>
      </c>
      <c r="BM85" s="217" t="s">
        <v>1267</v>
      </c>
    </row>
    <row r="86" s="2" customFormat="1" ht="16.5" customHeight="1">
      <c r="A86" s="40"/>
      <c r="B86" s="41"/>
      <c r="C86" s="206" t="s">
        <v>220</v>
      </c>
      <c r="D86" s="206" t="s">
        <v>181</v>
      </c>
      <c r="E86" s="207" t="s">
        <v>1268</v>
      </c>
      <c r="F86" s="208" t="s">
        <v>1269</v>
      </c>
      <c r="G86" s="209" t="s">
        <v>942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206</v>
      </c>
      <c r="AT86" s="217" t="s">
        <v>181</v>
      </c>
      <c r="AU86" s="217" t="s">
        <v>80</v>
      </c>
      <c r="AY86" s="19" t="s">
        <v>178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206</v>
      </c>
      <c r="BM86" s="217" t="s">
        <v>1270</v>
      </c>
    </row>
    <row r="87" s="2" customFormat="1" ht="16.5" customHeight="1">
      <c r="A87" s="40"/>
      <c r="B87" s="41"/>
      <c r="C87" s="206" t="s">
        <v>179</v>
      </c>
      <c r="D87" s="206" t="s">
        <v>181</v>
      </c>
      <c r="E87" s="207" t="s">
        <v>1271</v>
      </c>
      <c r="F87" s="208" t="s">
        <v>1272</v>
      </c>
      <c r="G87" s="209" t="s">
        <v>942</v>
      </c>
      <c r="H87" s="210">
        <v>3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206</v>
      </c>
      <c r="AT87" s="217" t="s">
        <v>181</v>
      </c>
      <c r="AU87" s="217" t="s">
        <v>80</v>
      </c>
      <c r="AY87" s="19" t="s">
        <v>178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206</v>
      </c>
      <c r="BM87" s="217" t="s">
        <v>1273</v>
      </c>
    </row>
    <row r="88" s="2" customFormat="1" ht="16.5" customHeight="1">
      <c r="A88" s="40"/>
      <c r="B88" s="41"/>
      <c r="C88" s="206" t="s">
        <v>235</v>
      </c>
      <c r="D88" s="206" t="s">
        <v>181</v>
      </c>
      <c r="E88" s="207" t="s">
        <v>1274</v>
      </c>
      <c r="F88" s="208" t="s">
        <v>1275</v>
      </c>
      <c r="G88" s="209" t="s">
        <v>942</v>
      </c>
      <c r="H88" s="210">
        <v>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206</v>
      </c>
      <c r="AT88" s="217" t="s">
        <v>181</v>
      </c>
      <c r="AU88" s="217" t="s">
        <v>80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206</v>
      </c>
      <c r="BM88" s="217" t="s">
        <v>1276</v>
      </c>
    </row>
    <row r="89" s="2" customFormat="1" ht="16.5" customHeight="1">
      <c r="A89" s="40"/>
      <c r="B89" s="41"/>
      <c r="C89" s="206" t="s">
        <v>224</v>
      </c>
      <c r="D89" s="206" t="s">
        <v>181</v>
      </c>
      <c r="E89" s="207" t="s">
        <v>1277</v>
      </c>
      <c r="F89" s="208" t="s">
        <v>1278</v>
      </c>
      <c r="G89" s="209" t="s">
        <v>942</v>
      </c>
      <c r="H89" s="210">
        <v>4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206</v>
      </c>
      <c r="AT89" s="217" t="s">
        <v>181</v>
      </c>
      <c r="AU89" s="217" t="s">
        <v>80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206</v>
      </c>
      <c r="BM89" s="217" t="s">
        <v>1279</v>
      </c>
    </row>
    <row r="90" s="2" customFormat="1" ht="16.5" customHeight="1">
      <c r="A90" s="40"/>
      <c r="B90" s="41"/>
      <c r="C90" s="206" t="s">
        <v>248</v>
      </c>
      <c r="D90" s="206" t="s">
        <v>181</v>
      </c>
      <c r="E90" s="207" t="s">
        <v>1280</v>
      </c>
      <c r="F90" s="208" t="s">
        <v>1281</v>
      </c>
      <c r="G90" s="209" t="s">
        <v>942</v>
      </c>
      <c r="H90" s="210">
        <v>4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206</v>
      </c>
      <c r="AT90" s="217" t="s">
        <v>181</v>
      </c>
      <c r="AU90" s="217" t="s">
        <v>80</v>
      </c>
      <c r="AY90" s="19" t="s">
        <v>178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206</v>
      </c>
      <c r="BM90" s="217" t="s">
        <v>1282</v>
      </c>
    </row>
    <row r="91" s="2" customFormat="1" ht="16.5" customHeight="1">
      <c r="A91" s="40"/>
      <c r="B91" s="41"/>
      <c r="C91" s="206" t="s">
        <v>230</v>
      </c>
      <c r="D91" s="206" t="s">
        <v>181</v>
      </c>
      <c r="E91" s="207" t="s">
        <v>1283</v>
      </c>
      <c r="F91" s="208" t="s">
        <v>1284</v>
      </c>
      <c r="G91" s="209" t="s">
        <v>942</v>
      </c>
      <c r="H91" s="210">
        <v>4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206</v>
      </c>
      <c r="AT91" s="217" t="s">
        <v>181</v>
      </c>
      <c r="AU91" s="217" t="s">
        <v>80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206</v>
      </c>
      <c r="BM91" s="217" t="s">
        <v>1285</v>
      </c>
    </row>
    <row r="92" s="2" customFormat="1" ht="16.5" customHeight="1">
      <c r="A92" s="40"/>
      <c r="B92" s="41"/>
      <c r="C92" s="206" t="s">
        <v>257</v>
      </c>
      <c r="D92" s="206" t="s">
        <v>181</v>
      </c>
      <c r="E92" s="207" t="s">
        <v>1286</v>
      </c>
      <c r="F92" s="208" t="s">
        <v>1287</v>
      </c>
      <c r="G92" s="209" t="s">
        <v>942</v>
      </c>
      <c r="H92" s="210">
        <v>2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206</v>
      </c>
      <c r="AT92" s="217" t="s">
        <v>181</v>
      </c>
      <c r="AU92" s="217" t="s">
        <v>80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206</v>
      </c>
      <c r="BM92" s="217" t="s">
        <v>1288</v>
      </c>
    </row>
    <row r="93" s="2" customFormat="1" ht="16.5" customHeight="1">
      <c r="A93" s="40"/>
      <c r="B93" s="41"/>
      <c r="C93" s="206" t="s">
        <v>8</v>
      </c>
      <c r="D93" s="206" t="s">
        <v>181</v>
      </c>
      <c r="E93" s="207" t="s">
        <v>1289</v>
      </c>
      <c r="F93" s="208" t="s">
        <v>1290</v>
      </c>
      <c r="G93" s="209" t="s">
        <v>942</v>
      </c>
      <c r="H93" s="210">
        <v>6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206</v>
      </c>
      <c r="AT93" s="217" t="s">
        <v>181</v>
      </c>
      <c r="AU93" s="217" t="s">
        <v>80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206</v>
      </c>
      <c r="BM93" s="217" t="s">
        <v>1291</v>
      </c>
    </row>
    <row r="94" s="2" customFormat="1" ht="16.5" customHeight="1">
      <c r="A94" s="40"/>
      <c r="B94" s="41"/>
      <c r="C94" s="206" t="s">
        <v>269</v>
      </c>
      <c r="D94" s="206" t="s">
        <v>181</v>
      </c>
      <c r="E94" s="207" t="s">
        <v>1292</v>
      </c>
      <c r="F94" s="208" t="s">
        <v>1293</v>
      </c>
      <c r="G94" s="209" t="s">
        <v>942</v>
      </c>
      <c r="H94" s="210">
        <v>6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206</v>
      </c>
      <c r="AT94" s="217" t="s">
        <v>181</v>
      </c>
      <c r="AU94" s="217" t="s">
        <v>80</v>
      </c>
      <c r="AY94" s="19" t="s">
        <v>178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206</v>
      </c>
      <c r="BM94" s="217" t="s">
        <v>1294</v>
      </c>
    </row>
    <row r="95" s="2" customFormat="1" ht="16.5" customHeight="1">
      <c r="A95" s="40"/>
      <c r="B95" s="41"/>
      <c r="C95" s="206" t="s">
        <v>242</v>
      </c>
      <c r="D95" s="206" t="s">
        <v>181</v>
      </c>
      <c r="E95" s="207" t="s">
        <v>1295</v>
      </c>
      <c r="F95" s="208" t="s">
        <v>1296</v>
      </c>
      <c r="G95" s="209" t="s">
        <v>942</v>
      </c>
      <c r="H95" s="210">
        <v>12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206</v>
      </c>
      <c r="AT95" s="217" t="s">
        <v>181</v>
      </c>
      <c r="AU95" s="217" t="s">
        <v>80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206</v>
      </c>
      <c r="BM95" s="217" t="s">
        <v>1297</v>
      </c>
    </row>
    <row r="96" s="2" customFormat="1" ht="16.5" customHeight="1">
      <c r="A96" s="40"/>
      <c r="B96" s="41"/>
      <c r="C96" s="206" t="s">
        <v>283</v>
      </c>
      <c r="D96" s="206" t="s">
        <v>181</v>
      </c>
      <c r="E96" s="207" t="s">
        <v>1298</v>
      </c>
      <c r="F96" s="208" t="s">
        <v>1299</v>
      </c>
      <c r="G96" s="209" t="s">
        <v>586</v>
      </c>
      <c r="H96" s="210">
        <v>24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206</v>
      </c>
      <c r="AT96" s="217" t="s">
        <v>181</v>
      </c>
      <c r="AU96" s="217" t="s">
        <v>80</v>
      </c>
      <c r="AY96" s="19" t="s">
        <v>178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206</v>
      </c>
      <c r="BM96" s="217" t="s">
        <v>1300</v>
      </c>
    </row>
    <row r="97" s="2" customFormat="1" ht="16.5" customHeight="1">
      <c r="A97" s="40"/>
      <c r="B97" s="41"/>
      <c r="C97" s="206" t="s">
        <v>206</v>
      </c>
      <c r="D97" s="206" t="s">
        <v>181</v>
      </c>
      <c r="E97" s="207" t="s">
        <v>1301</v>
      </c>
      <c r="F97" s="208" t="s">
        <v>1302</v>
      </c>
      <c r="G97" s="209" t="s">
        <v>942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206</v>
      </c>
      <c r="AT97" s="217" t="s">
        <v>181</v>
      </c>
      <c r="AU97" s="217" t="s">
        <v>80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206</v>
      </c>
      <c r="BM97" s="217" t="s">
        <v>1303</v>
      </c>
    </row>
    <row r="98" s="2" customFormat="1" ht="16.5" customHeight="1">
      <c r="A98" s="40"/>
      <c r="B98" s="41"/>
      <c r="C98" s="206" t="s">
        <v>293</v>
      </c>
      <c r="D98" s="206" t="s">
        <v>181</v>
      </c>
      <c r="E98" s="207" t="s">
        <v>1304</v>
      </c>
      <c r="F98" s="208" t="s">
        <v>1305</v>
      </c>
      <c r="G98" s="209" t="s">
        <v>942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206</v>
      </c>
      <c r="AT98" s="217" t="s">
        <v>181</v>
      </c>
      <c r="AU98" s="217" t="s">
        <v>80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206</v>
      </c>
      <c r="BM98" s="217" t="s">
        <v>1306</v>
      </c>
    </row>
    <row r="99" s="2" customFormat="1" ht="16.5" customHeight="1">
      <c r="A99" s="40"/>
      <c r="B99" s="41"/>
      <c r="C99" s="206" t="s">
        <v>255</v>
      </c>
      <c r="D99" s="206" t="s">
        <v>181</v>
      </c>
      <c r="E99" s="207" t="s">
        <v>1307</v>
      </c>
      <c r="F99" s="208" t="s">
        <v>1308</v>
      </c>
      <c r="G99" s="209" t="s">
        <v>942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206</v>
      </c>
      <c r="AT99" s="217" t="s">
        <v>181</v>
      </c>
      <c r="AU99" s="217" t="s">
        <v>80</v>
      </c>
      <c r="AY99" s="19" t="s">
        <v>178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206</v>
      </c>
      <c r="BM99" s="217" t="s">
        <v>1309</v>
      </c>
    </row>
    <row r="100" s="2" customFormat="1" ht="16.5" customHeight="1">
      <c r="A100" s="40"/>
      <c r="B100" s="41"/>
      <c r="C100" s="206" t="s">
        <v>306</v>
      </c>
      <c r="D100" s="206" t="s">
        <v>181</v>
      </c>
      <c r="E100" s="207" t="s">
        <v>1310</v>
      </c>
      <c r="F100" s="208" t="s">
        <v>1311</v>
      </c>
      <c r="G100" s="209" t="s">
        <v>942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206</v>
      </c>
      <c r="AT100" s="217" t="s">
        <v>181</v>
      </c>
      <c r="AU100" s="217" t="s">
        <v>80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206</v>
      </c>
      <c r="BM100" s="217" t="s">
        <v>1312</v>
      </c>
    </row>
    <row r="101" s="2" customFormat="1" ht="16.5" customHeight="1">
      <c r="A101" s="40"/>
      <c r="B101" s="41"/>
      <c r="C101" s="206" t="s">
        <v>260</v>
      </c>
      <c r="D101" s="206" t="s">
        <v>181</v>
      </c>
      <c r="E101" s="207" t="s">
        <v>1313</v>
      </c>
      <c r="F101" s="208" t="s">
        <v>1314</v>
      </c>
      <c r="G101" s="209" t="s">
        <v>942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206</v>
      </c>
      <c r="AT101" s="217" t="s">
        <v>181</v>
      </c>
      <c r="AU101" s="217" t="s">
        <v>80</v>
      </c>
      <c r="AY101" s="19" t="s">
        <v>178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206</v>
      </c>
      <c r="BM101" s="217" t="s">
        <v>1315</v>
      </c>
    </row>
    <row r="102" s="2" customFormat="1" ht="16.5" customHeight="1">
      <c r="A102" s="40"/>
      <c r="B102" s="41"/>
      <c r="C102" s="206" t="s">
        <v>7</v>
      </c>
      <c r="D102" s="206" t="s">
        <v>181</v>
      </c>
      <c r="E102" s="207" t="s">
        <v>1316</v>
      </c>
      <c r="F102" s="208" t="s">
        <v>1317</v>
      </c>
      <c r="G102" s="209" t="s">
        <v>942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206</v>
      </c>
      <c r="AT102" s="217" t="s">
        <v>181</v>
      </c>
      <c r="AU102" s="217" t="s">
        <v>80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206</v>
      </c>
      <c r="BM102" s="217" t="s">
        <v>1318</v>
      </c>
    </row>
    <row r="103" s="2" customFormat="1" ht="16.5" customHeight="1">
      <c r="A103" s="40"/>
      <c r="B103" s="41"/>
      <c r="C103" s="206" t="s">
        <v>265</v>
      </c>
      <c r="D103" s="206" t="s">
        <v>181</v>
      </c>
      <c r="E103" s="207" t="s">
        <v>1319</v>
      </c>
      <c r="F103" s="208" t="s">
        <v>1320</v>
      </c>
      <c r="G103" s="209" t="s">
        <v>942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206</v>
      </c>
      <c r="AT103" s="217" t="s">
        <v>181</v>
      </c>
      <c r="AU103" s="217" t="s">
        <v>80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206</v>
      </c>
      <c r="BM103" s="217" t="s">
        <v>1321</v>
      </c>
    </row>
    <row r="104" s="2" customFormat="1" ht="16.5" customHeight="1">
      <c r="A104" s="40"/>
      <c r="B104" s="41"/>
      <c r="C104" s="206" t="s">
        <v>337</v>
      </c>
      <c r="D104" s="206" t="s">
        <v>181</v>
      </c>
      <c r="E104" s="207" t="s">
        <v>1322</v>
      </c>
      <c r="F104" s="208" t="s">
        <v>1323</v>
      </c>
      <c r="G104" s="209" t="s">
        <v>942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206</v>
      </c>
      <c r="AT104" s="217" t="s">
        <v>181</v>
      </c>
      <c r="AU104" s="217" t="s">
        <v>80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206</v>
      </c>
      <c r="BM104" s="217" t="s">
        <v>1324</v>
      </c>
    </row>
    <row r="105" s="2" customFormat="1" ht="16.5" customHeight="1">
      <c r="A105" s="40"/>
      <c r="B105" s="41"/>
      <c r="C105" s="206" t="s">
        <v>272</v>
      </c>
      <c r="D105" s="206" t="s">
        <v>181</v>
      </c>
      <c r="E105" s="207" t="s">
        <v>1325</v>
      </c>
      <c r="F105" s="208" t="s">
        <v>1326</v>
      </c>
      <c r="G105" s="209" t="s">
        <v>942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206</v>
      </c>
      <c r="AT105" s="217" t="s">
        <v>181</v>
      </c>
      <c r="AU105" s="217" t="s">
        <v>80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206</v>
      </c>
      <c r="BM105" s="217" t="s">
        <v>1327</v>
      </c>
    </row>
    <row r="106" s="2" customFormat="1" ht="16.5" customHeight="1">
      <c r="A106" s="40"/>
      <c r="B106" s="41"/>
      <c r="C106" s="206" t="s">
        <v>347</v>
      </c>
      <c r="D106" s="206" t="s">
        <v>181</v>
      </c>
      <c r="E106" s="207" t="s">
        <v>1132</v>
      </c>
      <c r="F106" s="208" t="s">
        <v>1133</v>
      </c>
      <c r="G106" s="209" t="s">
        <v>586</v>
      </c>
      <c r="H106" s="210">
        <v>2</v>
      </c>
      <c r="I106" s="211"/>
      <c r="J106" s="212">
        <f>ROUND(I106*H106,2)</f>
        <v>0</v>
      </c>
      <c r="K106" s="208" t="s">
        <v>185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206</v>
      </c>
      <c r="AT106" s="217" t="s">
        <v>181</v>
      </c>
      <c r="AU106" s="217" t="s">
        <v>80</v>
      </c>
      <c r="AY106" s="19" t="s">
        <v>178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206</v>
      </c>
      <c r="BM106" s="217" t="s">
        <v>1328</v>
      </c>
    </row>
    <row r="107" s="2" customFormat="1">
      <c r="A107" s="40"/>
      <c r="B107" s="41"/>
      <c r="C107" s="42"/>
      <c r="D107" s="219" t="s">
        <v>187</v>
      </c>
      <c r="E107" s="42"/>
      <c r="F107" s="220" t="s">
        <v>1135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187</v>
      </c>
      <c r="AU107" s="19" t="s">
        <v>80</v>
      </c>
    </row>
    <row r="108" s="2" customFormat="1" ht="24.15" customHeight="1">
      <c r="A108" s="40"/>
      <c r="B108" s="41"/>
      <c r="C108" s="206" t="s">
        <v>351</v>
      </c>
      <c r="D108" s="206" t="s">
        <v>181</v>
      </c>
      <c r="E108" s="207" t="s">
        <v>1329</v>
      </c>
      <c r="F108" s="208" t="s">
        <v>1143</v>
      </c>
      <c r="G108" s="209" t="s">
        <v>586</v>
      </c>
      <c r="H108" s="210">
        <v>28</v>
      </c>
      <c r="I108" s="211"/>
      <c r="J108" s="212">
        <f>ROUND(I108*H108,2)</f>
        <v>0</v>
      </c>
      <c r="K108" s="208" t="s">
        <v>185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587</v>
      </c>
      <c r="AT108" s="217" t="s">
        <v>181</v>
      </c>
      <c r="AU108" s="217" t="s">
        <v>80</v>
      </c>
      <c r="AY108" s="19" t="s">
        <v>178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587</v>
      </c>
      <c r="BM108" s="217" t="s">
        <v>1330</v>
      </c>
    </row>
    <row r="109" s="2" customFormat="1">
      <c r="A109" s="40"/>
      <c r="B109" s="41"/>
      <c r="C109" s="42"/>
      <c r="D109" s="219" t="s">
        <v>187</v>
      </c>
      <c r="E109" s="42"/>
      <c r="F109" s="220" t="s">
        <v>1331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187</v>
      </c>
      <c r="AU109" s="19" t="s">
        <v>80</v>
      </c>
    </row>
    <row r="110" s="2" customFormat="1" ht="24.15" customHeight="1">
      <c r="A110" s="40"/>
      <c r="B110" s="41"/>
      <c r="C110" s="206" t="s">
        <v>359</v>
      </c>
      <c r="D110" s="206" t="s">
        <v>181</v>
      </c>
      <c r="E110" s="207" t="s">
        <v>1146</v>
      </c>
      <c r="F110" s="208" t="s">
        <v>1147</v>
      </c>
      <c r="G110" s="209" t="s">
        <v>891</v>
      </c>
      <c r="H110" s="270"/>
      <c r="I110" s="211"/>
      <c r="J110" s="212">
        <f>ROUND(I110*H110,2)</f>
        <v>0</v>
      </c>
      <c r="K110" s="208" t="s">
        <v>185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206</v>
      </c>
      <c r="AT110" s="217" t="s">
        <v>181</v>
      </c>
      <c r="AU110" s="217" t="s">
        <v>80</v>
      </c>
      <c r="AY110" s="19" t="s">
        <v>178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206</v>
      </c>
      <c r="BM110" s="217" t="s">
        <v>1332</v>
      </c>
    </row>
    <row r="111" s="2" customFormat="1">
      <c r="A111" s="40"/>
      <c r="B111" s="41"/>
      <c r="C111" s="42"/>
      <c r="D111" s="219" t="s">
        <v>187</v>
      </c>
      <c r="E111" s="42"/>
      <c r="F111" s="220" t="s">
        <v>1149</v>
      </c>
      <c r="G111" s="42"/>
      <c r="H111" s="42"/>
      <c r="I111" s="221"/>
      <c r="J111" s="42"/>
      <c r="K111" s="42"/>
      <c r="L111" s="46"/>
      <c r="M111" s="276"/>
      <c r="N111" s="277"/>
      <c r="O111" s="273"/>
      <c r="P111" s="273"/>
      <c r="Q111" s="273"/>
      <c r="R111" s="273"/>
      <c r="S111" s="273"/>
      <c r="T111" s="278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187</v>
      </c>
      <c r="AU111" s="19" t="s">
        <v>80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P58v2k3Yx0j4aNC5bNhrEEyqsP6azp2PYpIiShnWSBUWeFEThpfZ0WaMUf1JW9RukU94tyZGIXZZN/5XLjU97Q==" hashValue="lBJ1Zkez+N3/r+FIt2WQHNRibq1kURPZlrjbBEzbxCnKWqXlj97W63qIGMklQbpwu1O1aeFZ8h/hCUid1OIBnw==" algorithmName="SHA-512" password="CC35"/>
  <autoFilter ref="C79:K11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107" r:id="rId1" display="https://podminky.urs.cz/item/CS_URS_2024_02/751991902"/>
    <hyperlink ref="F109" r:id="rId2" display="https://podminky.urs.cz/item/CS_URS_2024_02/751-ZU-HZS3212"/>
    <hyperlink ref="F111" r:id="rId3" display="https://podminky.urs.cz/item/CS_URS_2024_02/99875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1333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ROUND((SUM(BE80:BE99)),  2)</f>
        <v>0</v>
      </c>
      <c r="G33" s="40"/>
      <c r="H33" s="40"/>
      <c r="I33" s="150">
        <v>0.20999999999999999</v>
      </c>
      <c r="J33" s="149">
        <f>ROUND(((SUM(BE80:BE99))*I33),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ROUND((SUM(BF80:BF99)),  2)</f>
        <v>0</v>
      </c>
      <c r="G34" s="40"/>
      <c r="H34" s="40"/>
      <c r="I34" s="150">
        <v>0.12</v>
      </c>
      <c r="J34" s="149">
        <f>ROUND(((SUM(BF80:BF99))*I34),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ROUND((SUM(BG80:BG99)),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ROUND((SUM(BH80:BH99)),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ROUND((SUM(BI80:BI99)),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2024-079-12 - Profese - Rozvod plynu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1334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163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 xml:space="preserve"> ČZU - FLD  - Dřevařský pavilon, stavební úpravy m.č. 2.09, 2.10, 2.11, 2.12, 2.21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2024-079-12 - Profese - Rozvod plynu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KAMÝCKÁ 1176, PRAHA - SUCHDOL </v>
      </c>
      <c r="G74" s="42"/>
      <c r="H74" s="42"/>
      <c r="I74" s="34" t="s">
        <v>23</v>
      </c>
      <c r="J74" s="74" t="str">
        <f>IF(J12="","",J12)</f>
        <v>4. 10. 2024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ČZU V PRAZE, FAKULTA LESNICKÁ A DŘEVAŘSKÁ, Praha 6</v>
      </c>
      <c r="G76" s="42"/>
      <c r="H76" s="42"/>
      <c r="I76" s="34" t="s">
        <v>31</v>
      </c>
      <c r="J76" s="38" t="str">
        <f>E21</f>
        <v>Ing. Vladimír Čapka Gerstnerova 5/658 Praha 7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164</v>
      </c>
      <c r="D79" s="182" t="s">
        <v>57</v>
      </c>
      <c r="E79" s="182" t="s">
        <v>53</v>
      </c>
      <c r="F79" s="182" t="s">
        <v>54</v>
      </c>
      <c r="G79" s="182" t="s">
        <v>165</v>
      </c>
      <c r="H79" s="182" t="s">
        <v>166</v>
      </c>
      <c r="I79" s="182" t="s">
        <v>167</v>
      </c>
      <c r="J79" s="182" t="s">
        <v>140</v>
      </c>
      <c r="K79" s="183" t="s">
        <v>168</v>
      </c>
      <c r="L79" s="184"/>
      <c r="M79" s="94" t="s">
        <v>19</v>
      </c>
      <c r="N79" s="95" t="s">
        <v>42</v>
      </c>
      <c r="O79" s="95" t="s">
        <v>169</v>
      </c>
      <c r="P79" s="95" t="s">
        <v>170</v>
      </c>
      <c r="Q79" s="95" t="s">
        <v>171</v>
      </c>
      <c r="R79" s="95" t="s">
        <v>172</v>
      </c>
      <c r="S79" s="95" t="s">
        <v>173</v>
      </c>
      <c r="T79" s="96" t="s">
        <v>174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175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141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71</v>
      </c>
      <c r="E81" s="193" t="s">
        <v>1335</v>
      </c>
      <c r="F81" s="193" t="s">
        <v>1336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SUM(P82:P99)</f>
        <v>0</v>
      </c>
      <c r="Q81" s="198"/>
      <c r="R81" s="199">
        <f>SUM(R82:R99)</f>
        <v>0</v>
      </c>
      <c r="S81" s="198"/>
      <c r="T81" s="200">
        <f>SUM(T82:T99)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80</v>
      </c>
      <c r="AT81" s="202" t="s">
        <v>71</v>
      </c>
      <c r="AU81" s="202" t="s">
        <v>72</v>
      </c>
      <c r="AY81" s="201" t="s">
        <v>178</v>
      </c>
      <c r="BK81" s="203">
        <f>SUM(BK82:BK99)</f>
        <v>0</v>
      </c>
    </row>
    <row r="82" s="2" customFormat="1" ht="37.8" customHeight="1">
      <c r="A82" s="40"/>
      <c r="B82" s="41"/>
      <c r="C82" s="206" t="s">
        <v>80</v>
      </c>
      <c r="D82" s="206" t="s">
        <v>181</v>
      </c>
      <c r="E82" s="207" t="s">
        <v>1337</v>
      </c>
      <c r="F82" s="208" t="s">
        <v>1338</v>
      </c>
      <c r="G82" s="209" t="s">
        <v>942</v>
      </c>
      <c r="H82" s="210">
        <v>2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43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587</v>
      </c>
      <c r="AT82" s="217" t="s">
        <v>181</v>
      </c>
      <c r="AU82" s="217" t="s">
        <v>80</v>
      </c>
      <c r="AY82" s="19" t="s">
        <v>178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80</v>
      </c>
      <c r="BK82" s="218">
        <f>ROUND(I82*H82,2)</f>
        <v>0</v>
      </c>
      <c r="BL82" s="19" t="s">
        <v>587</v>
      </c>
      <c r="BM82" s="217" t="s">
        <v>1339</v>
      </c>
    </row>
    <row r="83" s="2" customFormat="1" ht="33" customHeight="1">
      <c r="A83" s="40"/>
      <c r="B83" s="41"/>
      <c r="C83" s="206" t="s">
        <v>82</v>
      </c>
      <c r="D83" s="206" t="s">
        <v>181</v>
      </c>
      <c r="E83" s="207" t="s">
        <v>1340</v>
      </c>
      <c r="F83" s="208" t="s">
        <v>1341</v>
      </c>
      <c r="G83" s="209" t="s">
        <v>942</v>
      </c>
      <c r="H83" s="210">
        <v>6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587</v>
      </c>
      <c r="AT83" s="217" t="s">
        <v>181</v>
      </c>
      <c r="AU83" s="217" t="s">
        <v>80</v>
      </c>
      <c r="AY83" s="19" t="s">
        <v>178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587</v>
      </c>
      <c r="BM83" s="217" t="s">
        <v>1342</v>
      </c>
    </row>
    <row r="84" s="2" customFormat="1" ht="24.15" customHeight="1">
      <c r="A84" s="40"/>
      <c r="B84" s="41"/>
      <c r="C84" s="206" t="s">
        <v>203</v>
      </c>
      <c r="D84" s="206" t="s">
        <v>181</v>
      </c>
      <c r="E84" s="207" t="s">
        <v>1343</v>
      </c>
      <c r="F84" s="208" t="s">
        <v>1344</v>
      </c>
      <c r="G84" s="209" t="s">
        <v>1345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587</v>
      </c>
      <c r="AT84" s="217" t="s">
        <v>181</v>
      </c>
      <c r="AU84" s="217" t="s">
        <v>80</v>
      </c>
      <c r="AY84" s="19" t="s">
        <v>178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587</v>
      </c>
      <c r="BM84" s="217" t="s">
        <v>1346</v>
      </c>
    </row>
    <row r="85" s="2" customFormat="1" ht="24.15" customHeight="1">
      <c r="A85" s="40"/>
      <c r="B85" s="41"/>
      <c r="C85" s="206" t="s">
        <v>186</v>
      </c>
      <c r="D85" s="206" t="s">
        <v>181</v>
      </c>
      <c r="E85" s="207" t="s">
        <v>1347</v>
      </c>
      <c r="F85" s="208" t="s">
        <v>1348</v>
      </c>
      <c r="G85" s="209" t="s">
        <v>942</v>
      </c>
      <c r="H85" s="210">
        <v>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587</v>
      </c>
      <c r="AT85" s="217" t="s">
        <v>181</v>
      </c>
      <c r="AU85" s="217" t="s">
        <v>80</v>
      </c>
      <c r="AY85" s="19" t="s">
        <v>178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587</v>
      </c>
      <c r="BM85" s="217" t="s">
        <v>1349</v>
      </c>
    </row>
    <row r="86" s="2" customFormat="1" ht="37.8" customHeight="1">
      <c r="A86" s="40"/>
      <c r="B86" s="41"/>
      <c r="C86" s="206" t="s">
        <v>220</v>
      </c>
      <c r="D86" s="206" t="s">
        <v>181</v>
      </c>
      <c r="E86" s="207" t="s">
        <v>1350</v>
      </c>
      <c r="F86" s="208" t="s">
        <v>1351</v>
      </c>
      <c r="G86" s="209" t="s">
        <v>223</v>
      </c>
      <c r="H86" s="210">
        <v>6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587</v>
      </c>
      <c r="AT86" s="217" t="s">
        <v>181</v>
      </c>
      <c r="AU86" s="217" t="s">
        <v>80</v>
      </c>
      <c r="AY86" s="19" t="s">
        <v>178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587</v>
      </c>
      <c r="BM86" s="217" t="s">
        <v>1352</v>
      </c>
    </row>
    <row r="87" s="2" customFormat="1" ht="37.8" customHeight="1">
      <c r="A87" s="40"/>
      <c r="B87" s="41"/>
      <c r="C87" s="206" t="s">
        <v>179</v>
      </c>
      <c r="D87" s="206" t="s">
        <v>181</v>
      </c>
      <c r="E87" s="207" t="s">
        <v>1353</v>
      </c>
      <c r="F87" s="208" t="s">
        <v>1354</v>
      </c>
      <c r="G87" s="209" t="s">
        <v>223</v>
      </c>
      <c r="H87" s="210">
        <v>6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587</v>
      </c>
      <c r="AT87" s="217" t="s">
        <v>181</v>
      </c>
      <c r="AU87" s="217" t="s">
        <v>80</v>
      </c>
      <c r="AY87" s="19" t="s">
        <v>178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587</v>
      </c>
      <c r="BM87" s="217" t="s">
        <v>1355</v>
      </c>
    </row>
    <row r="88" s="2" customFormat="1" ht="37.8" customHeight="1">
      <c r="A88" s="40"/>
      <c r="B88" s="41"/>
      <c r="C88" s="206" t="s">
        <v>235</v>
      </c>
      <c r="D88" s="206" t="s">
        <v>181</v>
      </c>
      <c r="E88" s="207" t="s">
        <v>1356</v>
      </c>
      <c r="F88" s="208" t="s">
        <v>1357</v>
      </c>
      <c r="G88" s="209" t="s">
        <v>223</v>
      </c>
      <c r="H88" s="210">
        <v>18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587</v>
      </c>
      <c r="AT88" s="217" t="s">
        <v>181</v>
      </c>
      <c r="AU88" s="217" t="s">
        <v>80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587</v>
      </c>
      <c r="BM88" s="217" t="s">
        <v>1358</v>
      </c>
    </row>
    <row r="89" s="2" customFormat="1" ht="33" customHeight="1">
      <c r="A89" s="40"/>
      <c r="B89" s="41"/>
      <c r="C89" s="206" t="s">
        <v>224</v>
      </c>
      <c r="D89" s="206" t="s">
        <v>181</v>
      </c>
      <c r="E89" s="207" t="s">
        <v>1359</v>
      </c>
      <c r="F89" s="208" t="s">
        <v>1360</v>
      </c>
      <c r="G89" s="209" t="s">
        <v>942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587</v>
      </c>
      <c r="AT89" s="217" t="s">
        <v>181</v>
      </c>
      <c r="AU89" s="217" t="s">
        <v>80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587</v>
      </c>
      <c r="BM89" s="217" t="s">
        <v>1361</v>
      </c>
    </row>
    <row r="90" s="2" customFormat="1" ht="24.15" customHeight="1">
      <c r="A90" s="40"/>
      <c r="B90" s="41"/>
      <c r="C90" s="206" t="s">
        <v>248</v>
      </c>
      <c r="D90" s="206" t="s">
        <v>181</v>
      </c>
      <c r="E90" s="207" t="s">
        <v>1362</v>
      </c>
      <c r="F90" s="208" t="s">
        <v>1363</v>
      </c>
      <c r="G90" s="209" t="s">
        <v>1364</v>
      </c>
      <c r="H90" s="210">
        <v>16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587</v>
      </c>
      <c r="AT90" s="217" t="s">
        <v>181</v>
      </c>
      <c r="AU90" s="217" t="s">
        <v>80</v>
      </c>
      <c r="AY90" s="19" t="s">
        <v>178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587</v>
      </c>
      <c r="BM90" s="217" t="s">
        <v>1365</v>
      </c>
    </row>
    <row r="91" s="2" customFormat="1" ht="24.15" customHeight="1">
      <c r="A91" s="40"/>
      <c r="B91" s="41"/>
      <c r="C91" s="206" t="s">
        <v>230</v>
      </c>
      <c r="D91" s="206" t="s">
        <v>181</v>
      </c>
      <c r="E91" s="207" t="s">
        <v>1366</v>
      </c>
      <c r="F91" s="208" t="s">
        <v>1367</v>
      </c>
      <c r="G91" s="209" t="s">
        <v>1364</v>
      </c>
      <c r="H91" s="210">
        <v>48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587</v>
      </c>
      <c r="AT91" s="217" t="s">
        <v>181</v>
      </c>
      <c r="AU91" s="217" t="s">
        <v>80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587</v>
      </c>
      <c r="BM91" s="217" t="s">
        <v>1368</v>
      </c>
    </row>
    <row r="92" s="2" customFormat="1" ht="16.5" customHeight="1">
      <c r="A92" s="40"/>
      <c r="B92" s="41"/>
      <c r="C92" s="206" t="s">
        <v>257</v>
      </c>
      <c r="D92" s="206" t="s">
        <v>181</v>
      </c>
      <c r="E92" s="207" t="s">
        <v>1369</v>
      </c>
      <c r="F92" s="208" t="s">
        <v>1370</v>
      </c>
      <c r="G92" s="209" t="s">
        <v>942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587</v>
      </c>
      <c r="AT92" s="217" t="s">
        <v>181</v>
      </c>
      <c r="AU92" s="217" t="s">
        <v>80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587</v>
      </c>
      <c r="BM92" s="217" t="s">
        <v>1371</v>
      </c>
    </row>
    <row r="93" s="2" customFormat="1" ht="16.5" customHeight="1">
      <c r="A93" s="40"/>
      <c r="B93" s="41"/>
      <c r="C93" s="206" t="s">
        <v>8</v>
      </c>
      <c r="D93" s="206" t="s">
        <v>181</v>
      </c>
      <c r="E93" s="207" t="s">
        <v>1372</v>
      </c>
      <c r="F93" s="208" t="s">
        <v>1373</v>
      </c>
      <c r="G93" s="209" t="s">
        <v>942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587</v>
      </c>
      <c r="AT93" s="217" t="s">
        <v>181</v>
      </c>
      <c r="AU93" s="217" t="s">
        <v>80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587</v>
      </c>
      <c r="BM93" s="217" t="s">
        <v>1374</v>
      </c>
    </row>
    <row r="94" s="2" customFormat="1" ht="16.5" customHeight="1">
      <c r="A94" s="40"/>
      <c r="B94" s="41"/>
      <c r="C94" s="206" t="s">
        <v>269</v>
      </c>
      <c r="D94" s="206" t="s">
        <v>181</v>
      </c>
      <c r="E94" s="207" t="s">
        <v>1375</v>
      </c>
      <c r="F94" s="208" t="s">
        <v>1376</v>
      </c>
      <c r="G94" s="209" t="s">
        <v>942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587</v>
      </c>
      <c r="AT94" s="217" t="s">
        <v>181</v>
      </c>
      <c r="AU94" s="217" t="s">
        <v>80</v>
      </c>
      <c r="AY94" s="19" t="s">
        <v>178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587</v>
      </c>
      <c r="BM94" s="217" t="s">
        <v>1377</v>
      </c>
    </row>
    <row r="95" s="2" customFormat="1" ht="16.5" customHeight="1">
      <c r="A95" s="40"/>
      <c r="B95" s="41"/>
      <c r="C95" s="206" t="s">
        <v>242</v>
      </c>
      <c r="D95" s="206" t="s">
        <v>181</v>
      </c>
      <c r="E95" s="207" t="s">
        <v>1132</v>
      </c>
      <c r="F95" s="208" t="s">
        <v>1133</v>
      </c>
      <c r="G95" s="209" t="s">
        <v>586</v>
      </c>
      <c r="H95" s="210">
        <v>2</v>
      </c>
      <c r="I95" s="211"/>
      <c r="J95" s="212">
        <f>ROUND(I95*H95,2)</f>
        <v>0</v>
      </c>
      <c r="K95" s="208" t="s">
        <v>185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587</v>
      </c>
      <c r="AT95" s="217" t="s">
        <v>181</v>
      </c>
      <c r="AU95" s="217" t="s">
        <v>80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587</v>
      </c>
      <c r="BM95" s="217" t="s">
        <v>1378</v>
      </c>
    </row>
    <row r="96" s="2" customFormat="1">
      <c r="A96" s="40"/>
      <c r="B96" s="41"/>
      <c r="C96" s="42"/>
      <c r="D96" s="219" t="s">
        <v>187</v>
      </c>
      <c r="E96" s="42"/>
      <c r="F96" s="220" t="s">
        <v>1135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187</v>
      </c>
      <c r="AU96" s="19" t="s">
        <v>80</v>
      </c>
    </row>
    <row r="97" s="2" customFormat="1" ht="24.15" customHeight="1">
      <c r="A97" s="40"/>
      <c r="B97" s="41"/>
      <c r="C97" s="206" t="s">
        <v>283</v>
      </c>
      <c r="D97" s="206" t="s">
        <v>181</v>
      </c>
      <c r="E97" s="207" t="s">
        <v>1379</v>
      </c>
      <c r="F97" s="208" t="s">
        <v>1380</v>
      </c>
      <c r="G97" s="209" t="s">
        <v>586</v>
      </c>
      <c r="H97" s="210">
        <v>16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587</v>
      </c>
      <c r="AT97" s="217" t="s">
        <v>181</v>
      </c>
      <c r="AU97" s="217" t="s">
        <v>80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587</v>
      </c>
      <c r="BM97" s="217" t="s">
        <v>1381</v>
      </c>
    </row>
    <row r="98" s="2" customFormat="1" ht="24.15" customHeight="1">
      <c r="A98" s="40"/>
      <c r="B98" s="41"/>
      <c r="C98" s="206" t="s">
        <v>206</v>
      </c>
      <c r="D98" s="206" t="s">
        <v>181</v>
      </c>
      <c r="E98" s="207" t="s">
        <v>1146</v>
      </c>
      <c r="F98" s="208" t="s">
        <v>1147</v>
      </c>
      <c r="G98" s="209" t="s">
        <v>891</v>
      </c>
      <c r="H98" s="270"/>
      <c r="I98" s="211"/>
      <c r="J98" s="212">
        <f>ROUND(I98*H98,2)</f>
        <v>0</v>
      </c>
      <c r="K98" s="208" t="s">
        <v>185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206</v>
      </c>
      <c r="AT98" s="217" t="s">
        <v>181</v>
      </c>
      <c r="AU98" s="217" t="s">
        <v>80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206</v>
      </c>
      <c r="BM98" s="217" t="s">
        <v>1382</v>
      </c>
    </row>
    <row r="99" s="2" customFormat="1">
      <c r="A99" s="40"/>
      <c r="B99" s="41"/>
      <c r="C99" s="42"/>
      <c r="D99" s="219" t="s">
        <v>187</v>
      </c>
      <c r="E99" s="42"/>
      <c r="F99" s="220" t="s">
        <v>1149</v>
      </c>
      <c r="G99" s="42"/>
      <c r="H99" s="42"/>
      <c r="I99" s="221"/>
      <c r="J99" s="42"/>
      <c r="K99" s="42"/>
      <c r="L99" s="46"/>
      <c r="M99" s="276"/>
      <c r="N99" s="277"/>
      <c r="O99" s="273"/>
      <c r="P99" s="273"/>
      <c r="Q99" s="273"/>
      <c r="R99" s="273"/>
      <c r="S99" s="273"/>
      <c r="T99" s="278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187</v>
      </c>
      <c r="AU99" s="19" t="s">
        <v>80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YzUMDmjDsc6Py3xc9uGIzOUigceR0HX6QDIFsLuFHhNVpR8CyLMQQKgXrDUDsU/6xG/Y55c3HHgV62L/kNHD1Q==" hashValue="FS3UCTvpV3v61NdOY942qDYTw7hWjpvXy2sTEC0DHfch9NlUOwnLoi2wbB0ukbamGn54QazGzwdCKdIk4JuTTA==" algorithmName="SHA-512" password="CC35"/>
  <autoFilter ref="C79:K9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96" r:id="rId1" display="https://podminky.urs.cz/item/CS_URS_2024_02/751991902"/>
    <hyperlink ref="F99" r:id="rId2" display="https://podminky.urs.cz/item/CS_URS_2024_02/99875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1383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ROUND((SUM(BE80:BE141)),  2)</f>
        <v>0</v>
      </c>
      <c r="G33" s="40"/>
      <c r="H33" s="40"/>
      <c r="I33" s="150">
        <v>0.20999999999999999</v>
      </c>
      <c r="J33" s="149">
        <f>ROUND(((SUM(BE80:BE141))*I33),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ROUND((SUM(BF80:BF141)),  2)</f>
        <v>0</v>
      </c>
      <c r="G34" s="40"/>
      <c r="H34" s="40"/>
      <c r="I34" s="150">
        <v>0.12</v>
      </c>
      <c r="J34" s="149">
        <f>ROUND(((SUM(BF80:BF141))*I34),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ROUND((SUM(BG80:BG141)),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ROUND((SUM(BH80:BH141)),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ROUND((SUM(BI80:BI141)),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2024-079-13 - Profese - Silnoproud a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1384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163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 xml:space="preserve"> ČZU - FLD  - Dřevařský pavilon, stavební úpravy m.č. 2.09, 2.10, 2.11, 2.12, 2.21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2024-079-13 - Profese - Silnoproud a osvětlení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KAMÝCKÁ 1176, PRAHA - SUCHDOL </v>
      </c>
      <c r="G74" s="42"/>
      <c r="H74" s="42"/>
      <c r="I74" s="34" t="s">
        <v>23</v>
      </c>
      <c r="J74" s="74" t="str">
        <f>IF(J12="","",J12)</f>
        <v>4. 10. 2024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ČZU V PRAZE, FAKULTA LESNICKÁ A DŘEVAŘSKÁ, Praha 6</v>
      </c>
      <c r="G76" s="42"/>
      <c r="H76" s="42"/>
      <c r="I76" s="34" t="s">
        <v>31</v>
      </c>
      <c r="J76" s="38" t="str">
        <f>E21</f>
        <v>Ing. Vladimír Čapka Gerstnerova 5/658 Praha 7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164</v>
      </c>
      <c r="D79" s="182" t="s">
        <v>57</v>
      </c>
      <c r="E79" s="182" t="s">
        <v>53</v>
      </c>
      <c r="F79" s="182" t="s">
        <v>54</v>
      </c>
      <c r="G79" s="182" t="s">
        <v>165</v>
      </c>
      <c r="H79" s="182" t="s">
        <v>166</v>
      </c>
      <c r="I79" s="182" t="s">
        <v>167</v>
      </c>
      <c r="J79" s="182" t="s">
        <v>140</v>
      </c>
      <c r="K79" s="183" t="s">
        <v>168</v>
      </c>
      <c r="L79" s="184"/>
      <c r="M79" s="94" t="s">
        <v>19</v>
      </c>
      <c r="N79" s="95" t="s">
        <v>42</v>
      </c>
      <c r="O79" s="95" t="s">
        <v>169</v>
      </c>
      <c r="P79" s="95" t="s">
        <v>170</v>
      </c>
      <c r="Q79" s="95" t="s">
        <v>171</v>
      </c>
      <c r="R79" s="95" t="s">
        <v>172</v>
      </c>
      <c r="S79" s="95" t="s">
        <v>173</v>
      </c>
      <c r="T79" s="96" t="s">
        <v>174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175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141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71</v>
      </c>
      <c r="E81" s="193" t="s">
        <v>1385</v>
      </c>
      <c r="F81" s="193" t="s">
        <v>1386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SUM(P82:P141)</f>
        <v>0</v>
      </c>
      <c r="Q81" s="198"/>
      <c r="R81" s="199">
        <f>SUM(R82:R141)</f>
        <v>0</v>
      </c>
      <c r="S81" s="198"/>
      <c r="T81" s="200">
        <f>SUM(T82:T141)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82</v>
      </c>
      <c r="AT81" s="202" t="s">
        <v>71</v>
      </c>
      <c r="AU81" s="202" t="s">
        <v>72</v>
      </c>
      <c r="AY81" s="201" t="s">
        <v>178</v>
      </c>
      <c r="BK81" s="203">
        <f>SUM(BK82:BK141)</f>
        <v>0</v>
      </c>
    </row>
    <row r="82" s="2" customFormat="1" ht="16.5" customHeight="1">
      <c r="A82" s="40"/>
      <c r="B82" s="41"/>
      <c r="C82" s="206" t="s">
        <v>80</v>
      </c>
      <c r="D82" s="206" t="s">
        <v>181</v>
      </c>
      <c r="E82" s="207" t="s">
        <v>1387</v>
      </c>
      <c r="F82" s="208" t="s">
        <v>1388</v>
      </c>
      <c r="G82" s="209" t="s">
        <v>942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43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206</v>
      </c>
      <c r="AT82" s="217" t="s">
        <v>181</v>
      </c>
      <c r="AU82" s="217" t="s">
        <v>80</v>
      </c>
      <c r="AY82" s="19" t="s">
        <v>178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80</v>
      </c>
      <c r="BK82" s="218">
        <f>ROUND(I82*H82,2)</f>
        <v>0</v>
      </c>
      <c r="BL82" s="19" t="s">
        <v>206</v>
      </c>
      <c r="BM82" s="217" t="s">
        <v>1389</v>
      </c>
    </row>
    <row r="83" s="2" customFormat="1" ht="24.15" customHeight="1">
      <c r="A83" s="40"/>
      <c r="B83" s="41"/>
      <c r="C83" s="206" t="s">
        <v>82</v>
      </c>
      <c r="D83" s="206" t="s">
        <v>181</v>
      </c>
      <c r="E83" s="207" t="s">
        <v>1390</v>
      </c>
      <c r="F83" s="208" t="s">
        <v>1391</v>
      </c>
      <c r="G83" s="209" t="s">
        <v>942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206</v>
      </c>
      <c r="AT83" s="217" t="s">
        <v>181</v>
      </c>
      <c r="AU83" s="217" t="s">
        <v>80</v>
      </c>
      <c r="AY83" s="19" t="s">
        <v>178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206</v>
      </c>
      <c r="BM83" s="217" t="s">
        <v>1392</v>
      </c>
    </row>
    <row r="84" s="2" customFormat="1" ht="16.5" customHeight="1">
      <c r="A84" s="40"/>
      <c r="B84" s="41"/>
      <c r="C84" s="206" t="s">
        <v>203</v>
      </c>
      <c r="D84" s="206" t="s">
        <v>181</v>
      </c>
      <c r="E84" s="207" t="s">
        <v>1393</v>
      </c>
      <c r="F84" s="208" t="s">
        <v>1394</v>
      </c>
      <c r="G84" s="209" t="s">
        <v>942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206</v>
      </c>
      <c r="AT84" s="217" t="s">
        <v>181</v>
      </c>
      <c r="AU84" s="217" t="s">
        <v>80</v>
      </c>
      <c r="AY84" s="19" t="s">
        <v>178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206</v>
      </c>
      <c r="BM84" s="217" t="s">
        <v>1395</v>
      </c>
    </row>
    <row r="85" s="2" customFormat="1" ht="16.5" customHeight="1">
      <c r="A85" s="40"/>
      <c r="B85" s="41"/>
      <c r="C85" s="206" t="s">
        <v>186</v>
      </c>
      <c r="D85" s="206" t="s">
        <v>181</v>
      </c>
      <c r="E85" s="207" t="s">
        <v>1396</v>
      </c>
      <c r="F85" s="208" t="s">
        <v>1397</v>
      </c>
      <c r="G85" s="209" t="s">
        <v>942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206</v>
      </c>
      <c r="AT85" s="217" t="s">
        <v>181</v>
      </c>
      <c r="AU85" s="217" t="s">
        <v>80</v>
      </c>
      <c r="AY85" s="19" t="s">
        <v>178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206</v>
      </c>
      <c r="BM85" s="217" t="s">
        <v>1398</v>
      </c>
    </row>
    <row r="86" s="2" customFormat="1" ht="16.5" customHeight="1">
      <c r="A86" s="40"/>
      <c r="B86" s="41"/>
      <c r="C86" s="206" t="s">
        <v>220</v>
      </c>
      <c r="D86" s="206" t="s">
        <v>181</v>
      </c>
      <c r="E86" s="207" t="s">
        <v>1399</v>
      </c>
      <c r="F86" s="208" t="s">
        <v>1400</v>
      </c>
      <c r="G86" s="209" t="s">
        <v>19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206</v>
      </c>
      <c r="AT86" s="217" t="s">
        <v>181</v>
      </c>
      <c r="AU86" s="217" t="s">
        <v>80</v>
      </c>
      <c r="AY86" s="19" t="s">
        <v>178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206</v>
      </c>
      <c r="BM86" s="217" t="s">
        <v>1401</v>
      </c>
    </row>
    <row r="87" s="2" customFormat="1" ht="16.5" customHeight="1">
      <c r="A87" s="40"/>
      <c r="B87" s="41"/>
      <c r="C87" s="206" t="s">
        <v>179</v>
      </c>
      <c r="D87" s="206" t="s">
        <v>181</v>
      </c>
      <c r="E87" s="207" t="s">
        <v>1402</v>
      </c>
      <c r="F87" s="208" t="s">
        <v>1403</v>
      </c>
      <c r="G87" s="209" t="s">
        <v>942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206</v>
      </c>
      <c r="AT87" s="217" t="s">
        <v>181</v>
      </c>
      <c r="AU87" s="217" t="s">
        <v>80</v>
      </c>
      <c r="AY87" s="19" t="s">
        <v>178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206</v>
      </c>
      <c r="BM87" s="217" t="s">
        <v>1404</v>
      </c>
    </row>
    <row r="88" s="2" customFormat="1" ht="16.5" customHeight="1">
      <c r="A88" s="40"/>
      <c r="B88" s="41"/>
      <c r="C88" s="206" t="s">
        <v>235</v>
      </c>
      <c r="D88" s="206" t="s">
        <v>181</v>
      </c>
      <c r="E88" s="207" t="s">
        <v>1405</v>
      </c>
      <c r="F88" s="208" t="s">
        <v>1406</v>
      </c>
      <c r="G88" s="209" t="s">
        <v>942</v>
      </c>
      <c r="H88" s="210">
        <v>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206</v>
      </c>
      <c r="AT88" s="217" t="s">
        <v>181</v>
      </c>
      <c r="AU88" s="217" t="s">
        <v>80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206</v>
      </c>
      <c r="BM88" s="217" t="s">
        <v>1407</v>
      </c>
    </row>
    <row r="89" s="2" customFormat="1" ht="16.5" customHeight="1">
      <c r="A89" s="40"/>
      <c r="B89" s="41"/>
      <c r="C89" s="206" t="s">
        <v>224</v>
      </c>
      <c r="D89" s="206" t="s">
        <v>181</v>
      </c>
      <c r="E89" s="207" t="s">
        <v>1408</v>
      </c>
      <c r="F89" s="208" t="s">
        <v>1409</v>
      </c>
      <c r="G89" s="209" t="s">
        <v>942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206</v>
      </c>
      <c r="AT89" s="217" t="s">
        <v>181</v>
      </c>
      <c r="AU89" s="217" t="s">
        <v>80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206</v>
      </c>
      <c r="BM89" s="217" t="s">
        <v>1410</v>
      </c>
    </row>
    <row r="90" s="2" customFormat="1" ht="16.5" customHeight="1">
      <c r="A90" s="40"/>
      <c r="B90" s="41"/>
      <c r="C90" s="206" t="s">
        <v>248</v>
      </c>
      <c r="D90" s="206" t="s">
        <v>181</v>
      </c>
      <c r="E90" s="207" t="s">
        <v>1411</v>
      </c>
      <c r="F90" s="208" t="s">
        <v>1412</v>
      </c>
      <c r="G90" s="209" t="s">
        <v>942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206</v>
      </c>
      <c r="AT90" s="217" t="s">
        <v>181</v>
      </c>
      <c r="AU90" s="217" t="s">
        <v>80</v>
      </c>
      <c r="AY90" s="19" t="s">
        <v>178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206</v>
      </c>
      <c r="BM90" s="217" t="s">
        <v>1413</v>
      </c>
    </row>
    <row r="91" s="2" customFormat="1" ht="16.5" customHeight="1">
      <c r="A91" s="40"/>
      <c r="B91" s="41"/>
      <c r="C91" s="206" t="s">
        <v>230</v>
      </c>
      <c r="D91" s="206" t="s">
        <v>181</v>
      </c>
      <c r="E91" s="207" t="s">
        <v>1414</v>
      </c>
      <c r="F91" s="208" t="s">
        <v>1415</v>
      </c>
      <c r="G91" s="209" t="s">
        <v>942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206</v>
      </c>
      <c r="AT91" s="217" t="s">
        <v>181</v>
      </c>
      <c r="AU91" s="217" t="s">
        <v>80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206</v>
      </c>
      <c r="BM91" s="217" t="s">
        <v>1416</v>
      </c>
    </row>
    <row r="92" s="2" customFormat="1" ht="16.5" customHeight="1">
      <c r="A92" s="40"/>
      <c r="B92" s="41"/>
      <c r="C92" s="206" t="s">
        <v>257</v>
      </c>
      <c r="D92" s="206" t="s">
        <v>181</v>
      </c>
      <c r="E92" s="207" t="s">
        <v>1417</v>
      </c>
      <c r="F92" s="208" t="s">
        <v>1418</v>
      </c>
      <c r="G92" s="209" t="s">
        <v>942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206</v>
      </c>
      <c r="AT92" s="217" t="s">
        <v>181</v>
      </c>
      <c r="AU92" s="217" t="s">
        <v>80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206</v>
      </c>
      <c r="BM92" s="217" t="s">
        <v>1419</v>
      </c>
    </row>
    <row r="93" s="2" customFormat="1" ht="16.5" customHeight="1">
      <c r="A93" s="40"/>
      <c r="B93" s="41"/>
      <c r="C93" s="206" t="s">
        <v>8</v>
      </c>
      <c r="D93" s="206" t="s">
        <v>181</v>
      </c>
      <c r="E93" s="207" t="s">
        <v>1420</v>
      </c>
      <c r="F93" s="208" t="s">
        <v>1421</v>
      </c>
      <c r="G93" s="209" t="s">
        <v>942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206</v>
      </c>
      <c r="AT93" s="217" t="s">
        <v>181</v>
      </c>
      <c r="AU93" s="217" t="s">
        <v>80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206</v>
      </c>
      <c r="BM93" s="217" t="s">
        <v>1422</v>
      </c>
    </row>
    <row r="94" s="2" customFormat="1" ht="16.5" customHeight="1">
      <c r="A94" s="40"/>
      <c r="B94" s="41"/>
      <c r="C94" s="206" t="s">
        <v>269</v>
      </c>
      <c r="D94" s="206" t="s">
        <v>181</v>
      </c>
      <c r="E94" s="207" t="s">
        <v>1423</v>
      </c>
      <c r="F94" s="208" t="s">
        <v>1424</v>
      </c>
      <c r="G94" s="209" t="s">
        <v>942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206</v>
      </c>
      <c r="AT94" s="217" t="s">
        <v>181</v>
      </c>
      <c r="AU94" s="217" t="s">
        <v>80</v>
      </c>
      <c r="AY94" s="19" t="s">
        <v>178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206</v>
      </c>
      <c r="BM94" s="217" t="s">
        <v>1425</v>
      </c>
    </row>
    <row r="95" s="2" customFormat="1" ht="16.5" customHeight="1">
      <c r="A95" s="40"/>
      <c r="B95" s="41"/>
      <c r="C95" s="206" t="s">
        <v>242</v>
      </c>
      <c r="D95" s="206" t="s">
        <v>181</v>
      </c>
      <c r="E95" s="207" t="s">
        <v>1426</v>
      </c>
      <c r="F95" s="208" t="s">
        <v>1427</v>
      </c>
      <c r="G95" s="209" t="s">
        <v>942</v>
      </c>
      <c r="H95" s="210">
        <v>3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206</v>
      </c>
      <c r="AT95" s="217" t="s">
        <v>181</v>
      </c>
      <c r="AU95" s="217" t="s">
        <v>80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206</v>
      </c>
      <c r="BM95" s="217" t="s">
        <v>1428</v>
      </c>
    </row>
    <row r="96" s="2" customFormat="1" ht="16.5" customHeight="1">
      <c r="A96" s="40"/>
      <c r="B96" s="41"/>
      <c r="C96" s="206" t="s">
        <v>283</v>
      </c>
      <c r="D96" s="206" t="s">
        <v>181</v>
      </c>
      <c r="E96" s="207" t="s">
        <v>1429</v>
      </c>
      <c r="F96" s="208" t="s">
        <v>1430</v>
      </c>
      <c r="G96" s="209" t="s">
        <v>942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206</v>
      </c>
      <c r="AT96" s="217" t="s">
        <v>181</v>
      </c>
      <c r="AU96" s="217" t="s">
        <v>80</v>
      </c>
      <c r="AY96" s="19" t="s">
        <v>178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206</v>
      </c>
      <c r="BM96" s="217" t="s">
        <v>1431</v>
      </c>
    </row>
    <row r="97" s="2" customFormat="1" ht="16.5" customHeight="1">
      <c r="A97" s="40"/>
      <c r="B97" s="41"/>
      <c r="C97" s="206" t="s">
        <v>206</v>
      </c>
      <c r="D97" s="206" t="s">
        <v>181</v>
      </c>
      <c r="E97" s="207" t="s">
        <v>1432</v>
      </c>
      <c r="F97" s="208" t="s">
        <v>1433</v>
      </c>
      <c r="G97" s="209" t="s">
        <v>942</v>
      </c>
      <c r="H97" s="210">
        <v>16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206</v>
      </c>
      <c r="AT97" s="217" t="s">
        <v>181</v>
      </c>
      <c r="AU97" s="217" t="s">
        <v>80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206</v>
      </c>
      <c r="BM97" s="217" t="s">
        <v>1434</v>
      </c>
    </row>
    <row r="98" s="2" customFormat="1" ht="16.5" customHeight="1">
      <c r="A98" s="40"/>
      <c r="B98" s="41"/>
      <c r="C98" s="206" t="s">
        <v>293</v>
      </c>
      <c r="D98" s="206" t="s">
        <v>181</v>
      </c>
      <c r="E98" s="207" t="s">
        <v>1435</v>
      </c>
      <c r="F98" s="208" t="s">
        <v>1436</v>
      </c>
      <c r="G98" s="209" t="s">
        <v>942</v>
      </c>
      <c r="H98" s="210">
        <v>8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206</v>
      </c>
      <c r="AT98" s="217" t="s">
        <v>181</v>
      </c>
      <c r="AU98" s="217" t="s">
        <v>80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206</v>
      </c>
      <c r="BM98" s="217" t="s">
        <v>1437</v>
      </c>
    </row>
    <row r="99" s="2" customFormat="1" ht="16.5" customHeight="1">
      <c r="A99" s="40"/>
      <c r="B99" s="41"/>
      <c r="C99" s="206" t="s">
        <v>255</v>
      </c>
      <c r="D99" s="206" t="s">
        <v>181</v>
      </c>
      <c r="E99" s="207" t="s">
        <v>1438</v>
      </c>
      <c r="F99" s="208" t="s">
        <v>1439</v>
      </c>
      <c r="G99" s="209" t="s">
        <v>942</v>
      </c>
      <c r="H99" s="210">
        <v>4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206</v>
      </c>
      <c r="AT99" s="217" t="s">
        <v>181</v>
      </c>
      <c r="AU99" s="217" t="s">
        <v>80</v>
      </c>
      <c r="AY99" s="19" t="s">
        <v>178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206</v>
      </c>
      <c r="BM99" s="217" t="s">
        <v>1440</v>
      </c>
    </row>
    <row r="100" s="2" customFormat="1" ht="16.5" customHeight="1">
      <c r="A100" s="40"/>
      <c r="B100" s="41"/>
      <c r="C100" s="206" t="s">
        <v>306</v>
      </c>
      <c r="D100" s="206" t="s">
        <v>181</v>
      </c>
      <c r="E100" s="207" t="s">
        <v>1441</v>
      </c>
      <c r="F100" s="208" t="s">
        <v>1442</v>
      </c>
      <c r="G100" s="209" t="s">
        <v>223</v>
      </c>
      <c r="H100" s="210">
        <v>3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206</v>
      </c>
      <c r="AT100" s="217" t="s">
        <v>181</v>
      </c>
      <c r="AU100" s="217" t="s">
        <v>80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206</v>
      </c>
      <c r="BM100" s="217" t="s">
        <v>1443</v>
      </c>
    </row>
    <row r="101" s="2" customFormat="1" ht="16.5" customHeight="1">
      <c r="A101" s="40"/>
      <c r="B101" s="41"/>
      <c r="C101" s="206" t="s">
        <v>260</v>
      </c>
      <c r="D101" s="206" t="s">
        <v>181</v>
      </c>
      <c r="E101" s="207" t="s">
        <v>1444</v>
      </c>
      <c r="F101" s="208" t="s">
        <v>1445</v>
      </c>
      <c r="G101" s="209" t="s">
        <v>223</v>
      </c>
      <c r="H101" s="210">
        <v>60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206</v>
      </c>
      <c r="AT101" s="217" t="s">
        <v>181</v>
      </c>
      <c r="AU101" s="217" t="s">
        <v>80</v>
      </c>
      <c r="AY101" s="19" t="s">
        <v>178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206</v>
      </c>
      <c r="BM101" s="217" t="s">
        <v>1446</v>
      </c>
    </row>
    <row r="102" s="2" customFormat="1" ht="16.5" customHeight="1">
      <c r="A102" s="40"/>
      <c r="B102" s="41"/>
      <c r="C102" s="206" t="s">
        <v>7</v>
      </c>
      <c r="D102" s="206" t="s">
        <v>181</v>
      </c>
      <c r="E102" s="207" t="s">
        <v>1447</v>
      </c>
      <c r="F102" s="208" t="s">
        <v>1448</v>
      </c>
      <c r="G102" s="209" t="s">
        <v>223</v>
      </c>
      <c r="H102" s="210">
        <v>75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206</v>
      </c>
      <c r="AT102" s="217" t="s">
        <v>181</v>
      </c>
      <c r="AU102" s="217" t="s">
        <v>80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206</v>
      </c>
      <c r="BM102" s="217" t="s">
        <v>1449</v>
      </c>
    </row>
    <row r="103" s="2" customFormat="1" ht="16.5" customHeight="1">
      <c r="A103" s="40"/>
      <c r="B103" s="41"/>
      <c r="C103" s="206" t="s">
        <v>265</v>
      </c>
      <c r="D103" s="206" t="s">
        <v>181</v>
      </c>
      <c r="E103" s="207" t="s">
        <v>1450</v>
      </c>
      <c r="F103" s="208" t="s">
        <v>1451</v>
      </c>
      <c r="G103" s="209" t="s">
        <v>223</v>
      </c>
      <c r="H103" s="210">
        <v>28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206</v>
      </c>
      <c r="AT103" s="217" t="s">
        <v>181</v>
      </c>
      <c r="AU103" s="217" t="s">
        <v>80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206</v>
      </c>
      <c r="BM103" s="217" t="s">
        <v>1452</v>
      </c>
    </row>
    <row r="104" s="2" customFormat="1" ht="16.5" customHeight="1">
      <c r="A104" s="40"/>
      <c r="B104" s="41"/>
      <c r="C104" s="206" t="s">
        <v>337</v>
      </c>
      <c r="D104" s="206" t="s">
        <v>181</v>
      </c>
      <c r="E104" s="207" t="s">
        <v>1453</v>
      </c>
      <c r="F104" s="208" t="s">
        <v>1454</v>
      </c>
      <c r="G104" s="209" t="s">
        <v>223</v>
      </c>
      <c r="H104" s="210">
        <v>28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206</v>
      </c>
      <c r="AT104" s="217" t="s">
        <v>181</v>
      </c>
      <c r="AU104" s="217" t="s">
        <v>80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206</v>
      </c>
      <c r="BM104" s="217" t="s">
        <v>1455</v>
      </c>
    </row>
    <row r="105" s="2" customFormat="1" ht="16.5" customHeight="1">
      <c r="A105" s="40"/>
      <c r="B105" s="41"/>
      <c r="C105" s="206" t="s">
        <v>272</v>
      </c>
      <c r="D105" s="206" t="s">
        <v>181</v>
      </c>
      <c r="E105" s="207" t="s">
        <v>1456</v>
      </c>
      <c r="F105" s="208" t="s">
        <v>1457</v>
      </c>
      <c r="G105" s="209" t="s">
        <v>223</v>
      </c>
      <c r="H105" s="210">
        <v>12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206</v>
      </c>
      <c r="AT105" s="217" t="s">
        <v>181</v>
      </c>
      <c r="AU105" s="217" t="s">
        <v>80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206</v>
      </c>
      <c r="BM105" s="217" t="s">
        <v>1458</v>
      </c>
    </row>
    <row r="106" s="2" customFormat="1" ht="16.5" customHeight="1">
      <c r="A106" s="40"/>
      <c r="B106" s="41"/>
      <c r="C106" s="206" t="s">
        <v>347</v>
      </c>
      <c r="D106" s="206" t="s">
        <v>181</v>
      </c>
      <c r="E106" s="207" t="s">
        <v>1459</v>
      </c>
      <c r="F106" s="208" t="s">
        <v>1460</v>
      </c>
      <c r="G106" s="209" t="s">
        <v>223</v>
      </c>
      <c r="H106" s="210">
        <v>6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206</v>
      </c>
      <c r="AT106" s="217" t="s">
        <v>181</v>
      </c>
      <c r="AU106" s="217" t="s">
        <v>80</v>
      </c>
      <c r="AY106" s="19" t="s">
        <v>178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206</v>
      </c>
      <c r="BM106" s="217" t="s">
        <v>1461</v>
      </c>
    </row>
    <row r="107" s="2" customFormat="1" ht="16.5" customHeight="1">
      <c r="A107" s="40"/>
      <c r="B107" s="41"/>
      <c r="C107" s="206" t="s">
        <v>351</v>
      </c>
      <c r="D107" s="206" t="s">
        <v>181</v>
      </c>
      <c r="E107" s="207" t="s">
        <v>1462</v>
      </c>
      <c r="F107" s="208" t="s">
        <v>1463</v>
      </c>
      <c r="G107" s="209" t="s">
        <v>942</v>
      </c>
      <c r="H107" s="210">
        <v>12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206</v>
      </c>
      <c r="AT107" s="217" t="s">
        <v>181</v>
      </c>
      <c r="AU107" s="217" t="s">
        <v>80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206</v>
      </c>
      <c r="BM107" s="217" t="s">
        <v>1464</v>
      </c>
    </row>
    <row r="108" s="2" customFormat="1" ht="16.5" customHeight="1">
      <c r="A108" s="40"/>
      <c r="B108" s="41"/>
      <c r="C108" s="206" t="s">
        <v>359</v>
      </c>
      <c r="D108" s="206" t="s">
        <v>181</v>
      </c>
      <c r="E108" s="207" t="s">
        <v>1465</v>
      </c>
      <c r="F108" s="208" t="s">
        <v>1466</v>
      </c>
      <c r="G108" s="209" t="s">
        <v>942</v>
      </c>
      <c r="H108" s="210">
        <v>3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206</v>
      </c>
      <c r="AT108" s="217" t="s">
        <v>181</v>
      </c>
      <c r="AU108" s="217" t="s">
        <v>80</v>
      </c>
      <c r="AY108" s="19" t="s">
        <v>178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206</v>
      </c>
      <c r="BM108" s="217" t="s">
        <v>1467</v>
      </c>
    </row>
    <row r="109" s="2" customFormat="1" ht="16.5" customHeight="1">
      <c r="A109" s="40"/>
      <c r="B109" s="41"/>
      <c r="C109" s="206" t="s">
        <v>292</v>
      </c>
      <c r="D109" s="206" t="s">
        <v>181</v>
      </c>
      <c r="E109" s="207" t="s">
        <v>1468</v>
      </c>
      <c r="F109" s="208" t="s">
        <v>1469</v>
      </c>
      <c r="G109" s="209" t="s">
        <v>942</v>
      </c>
      <c r="H109" s="210">
        <v>15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206</v>
      </c>
      <c r="AT109" s="217" t="s">
        <v>181</v>
      </c>
      <c r="AU109" s="217" t="s">
        <v>80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206</v>
      </c>
      <c r="BM109" s="217" t="s">
        <v>1470</v>
      </c>
    </row>
    <row r="110" s="2" customFormat="1" ht="16.5" customHeight="1">
      <c r="A110" s="40"/>
      <c r="B110" s="41"/>
      <c r="C110" s="206" t="s">
        <v>370</v>
      </c>
      <c r="D110" s="206" t="s">
        <v>181</v>
      </c>
      <c r="E110" s="207" t="s">
        <v>1471</v>
      </c>
      <c r="F110" s="208" t="s">
        <v>1472</v>
      </c>
      <c r="G110" s="209" t="s">
        <v>942</v>
      </c>
      <c r="H110" s="210">
        <v>3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206</v>
      </c>
      <c r="AT110" s="217" t="s">
        <v>181</v>
      </c>
      <c r="AU110" s="217" t="s">
        <v>80</v>
      </c>
      <c r="AY110" s="19" t="s">
        <v>178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206</v>
      </c>
      <c r="BM110" s="217" t="s">
        <v>1473</v>
      </c>
    </row>
    <row r="111" s="2" customFormat="1" ht="16.5" customHeight="1">
      <c r="A111" s="40"/>
      <c r="B111" s="41"/>
      <c r="C111" s="206" t="s">
        <v>296</v>
      </c>
      <c r="D111" s="206" t="s">
        <v>181</v>
      </c>
      <c r="E111" s="207" t="s">
        <v>1474</v>
      </c>
      <c r="F111" s="208" t="s">
        <v>1475</v>
      </c>
      <c r="G111" s="209" t="s">
        <v>942</v>
      </c>
      <c r="H111" s="210">
        <v>18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206</v>
      </c>
      <c r="AT111" s="217" t="s">
        <v>181</v>
      </c>
      <c r="AU111" s="217" t="s">
        <v>80</v>
      </c>
      <c r="AY111" s="19" t="s">
        <v>178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206</v>
      </c>
      <c r="BM111" s="217" t="s">
        <v>1476</v>
      </c>
    </row>
    <row r="112" s="2" customFormat="1" ht="16.5" customHeight="1">
      <c r="A112" s="40"/>
      <c r="B112" s="41"/>
      <c r="C112" s="206" t="s">
        <v>379</v>
      </c>
      <c r="D112" s="206" t="s">
        <v>181</v>
      </c>
      <c r="E112" s="207" t="s">
        <v>1477</v>
      </c>
      <c r="F112" s="208" t="s">
        <v>1478</v>
      </c>
      <c r="G112" s="209" t="s">
        <v>942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206</v>
      </c>
      <c r="AT112" s="217" t="s">
        <v>181</v>
      </c>
      <c r="AU112" s="217" t="s">
        <v>80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206</v>
      </c>
      <c r="BM112" s="217" t="s">
        <v>1479</v>
      </c>
    </row>
    <row r="113" s="2" customFormat="1" ht="16.5" customHeight="1">
      <c r="A113" s="40"/>
      <c r="B113" s="41"/>
      <c r="C113" s="206" t="s">
        <v>302</v>
      </c>
      <c r="D113" s="206" t="s">
        <v>181</v>
      </c>
      <c r="E113" s="207" t="s">
        <v>1480</v>
      </c>
      <c r="F113" s="208" t="s">
        <v>1481</v>
      </c>
      <c r="G113" s="209" t="s">
        <v>223</v>
      </c>
      <c r="H113" s="210">
        <v>16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206</v>
      </c>
      <c r="AT113" s="217" t="s">
        <v>181</v>
      </c>
      <c r="AU113" s="217" t="s">
        <v>80</v>
      </c>
      <c r="AY113" s="19" t="s">
        <v>178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206</v>
      </c>
      <c r="BM113" s="217" t="s">
        <v>1482</v>
      </c>
    </row>
    <row r="114" s="2" customFormat="1" ht="16.5" customHeight="1">
      <c r="A114" s="40"/>
      <c r="B114" s="41"/>
      <c r="C114" s="206" t="s">
        <v>392</v>
      </c>
      <c r="D114" s="206" t="s">
        <v>181</v>
      </c>
      <c r="E114" s="207" t="s">
        <v>1483</v>
      </c>
      <c r="F114" s="208" t="s">
        <v>1484</v>
      </c>
      <c r="G114" s="209" t="s">
        <v>223</v>
      </c>
      <c r="H114" s="210">
        <v>20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206</v>
      </c>
      <c r="AT114" s="217" t="s">
        <v>181</v>
      </c>
      <c r="AU114" s="217" t="s">
        <v>80</v>
      </c>
      <c r="AY114" s="19" t="s">
        <v>178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206</v>
      </c>
      <c r="BM114" s="217" t="s">
        <v>1485</v>
      </c>
    </row>
    <row r="115" s="2" customFormat="1" ht="16.5" customHeight="1">
      <c r="A115" s="40"/>
      <c r="B115" s="41"/>
      <c r="C115" s="206" t="s">
        <v>309</v>
      </c>
      <c r="D115" s="206" t="s">
        <v>181</v>
      </c>
      <c r="E115" s="207" t="s">
        <v>1486</v>
      </c>
      <c r="F115" s="208" t="s">
        <v>1487</v>
      </c>
      <c r="G115" s="209" t="s">
        <v>223</v>
      </c>
      <c r="H115" s="210">
        <v>5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206</v>
      </c>
      <c r="AT115" s="217" t="s">
        <v>181</v>
      </c>
      <c r="AU115" s="217" t="s">
        <v>80</v>
      </c>
      <c r="AY115" s="19" t="s">
        <v>178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206</v>
      </c>
      <c r="BM115" s="217" t="s">
        <v>1488</v>
      </c>
    </row>
    <row r="116" s="2" customFormat="1" ht="21.75" customHeight="1">
      <c r="A116" s="40"/>
      <c r="B116" s="41"/>
      <c r="C116" s="206" t="s">
        <v>403</v>
      </c>
      <c r="D116" s="206" t="s">
        <v>181</v>
      </c>
      <c r="E116" s="207" t="s">
        <v>1489</v>
      </c>
      <c r="F116" s="208" t="s">
        <v>1490</v>
      </c>
      <c r="G116" s="209" t="s">
        <v>942</v>
      </c>
      <c r="H116" s="210">
        <v>6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206</v>
      </c>
      <c r="AT116" s="217" t="s">
        <v>181</v>
      </c>
      <c r="AU116" s="217" t="s">
        <v>80</v>
      </c>
      <c r="AY116" s="19" t="s">
        <v>178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206</v>
      </c>
      <c r="BM116" s="217" t="s">
        <v>1491</v>
      </c>
    </row>
    <row r="117" s="2" customFormat="1" ht="16.5" customHeight="1">
      <c r="A117" s="40"/>
      <c r="B117" s="41"/>
      <c r="C117" s="206" t="s">
        <v>315</v>
      </c>
      <c r="D117" s="206" t="s">
        <v>181</v>
      </c>
      <c r="E117" s="207" t="s">
        <v>1492</v>
      </c>
      <c r="F117" s="208" t="s">
        <v>1493</v>
      </c>
      <c r="G117" s="209" t="s">
        <v>942</v>
      </c>
      <c r="H117" s="210">
        <v>13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206</v>
      </c>
      <c r="AT117" s="217" t="s">
        <v>181</v>
      </c>
      <c r="AU117" s="217" t="s">
        <v>80</v>
      </c>
      <c r="AY117" s="19" t="s">
        <v>178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206</v>
      </c>
      <c r="BM117" s="217" t="s">
        <v>1494</v>
      </c>
    </row>
    <row r="118" s="2" customFormat="1" ht="16.5" customHeight="1">
      <c r="A118" s="40"/>
      <c r="B118" s="41"/>
      <c r="C118" s="206" t="s">
        <v>413</v>
      </c>
      <c r="D118" s="206" t="s">
        <v>181</v>
      </c>
      <c r="E118" s="207" t="s">
        <v>1495</v>
      </c>
      <c r="F118" s="208" t="s">
        <v>1496</v>
      </c>
      <c r="G118" s="209" t="s">
        <v>942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206</v>
      </c>
      <c r="AT118" s="217" t="s">
        <v>181</v>
      </c>
      <c r="AU118" s="217" t="s">
        <v>80</v>
      </c>
      <c r="AY118" s="19" t="s">
        <v>178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206</v>
      </c>
      <c r="BM118" s="217" t="s">
        <v>1497</v>
      </c>
    </row>
    <row r="119" s="2" customFormat="1" ht="16.5" customHeight="1">
      <c r="A119" s="40"/>
      <c r="B119" s="41"/>
      <c r="C119" s="206" t="s">
        <v>325</v>
      </c>
      <c r="D119" s="206" t="s">
        <v>181</v>
      </c>
      <c r="E119" s="207" t="s">
        <v>1498</v>
      </c>
      <c r="F119" s="208" t="s">
        <v>1499</v>
      </c>
      <c r="G119" s="209" t="s">
        <v>942</v>
      </c>
      <c r="H119" s="210">
        <v>3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206</v>
      </c>
      <c r="AT119" s="217" t="s">
        <v>181</v>
      </c>
      <c r="AU119" s="217" t="s">
        <v>80</v>
      </c>
      <c r="AY119" s="19" t="s">
        <v>178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206</v>
      </c>
      <c r="BM119" s="217" t="s">
        <v>1500</v>
      </c>
    </row>
    <row r="120" s="2" customFormat="1" ht="16.5" customHeight="1">
      <c r="A120" s="40"/>
      <c r="B120" s="41"/>
      <c r="C120" s="206" t="s">
        <v>422</v>
      </c>
      <c r="D120" s="206" t="s">
        <v>181</v>
      </c>
      <c r="E120" s="207" t="s">
        <v>1501</v>
      </c>
      <c r="F120" s="208" t="s">
        <v>1502</v>
      </c>
      <c r="G120" s="209" t="s">
        <v>942</v>
      </c>
      <c r="H120" s="210">
        <v>2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206</v>
      </c>
      <c r="AT120" s="217" t="s">
        <v>181</v>
      </c>
      <c r="AU120" s="217" t="s">
        <v>80</v>
      </c>
      <c r="AY120" s="19" t="s">
        <v>178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206</v>
      </c>
      <c r="BM120" s="217" t="s">
        <v>1503</v>
      </c>
    </row>
    <row r="121" s="2" customFormat="1" ht="16.5" customHeight="1">
      <c r="A121" s="40"/>
      <c r="B121" s="41"/>
      <c r="C121" s="206" t="s">
        <v>334</v>
      </c>
      <c r="D121" s="206" t="s">
        <v>181</v>
      </c>
      <c r="E121" s="207" t="s">
        <v>1504</v>
      </c>
      <c r="F121" s="208" t="s">
        <v>1505</v>
      </c>
      <c r="G121" s="209" t="s">
        <v>942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206</v>
      </c>
      <c r="AT121" s="217" t="s">
        <v>181</v>
      </c>
      <c r="AU121" s="217" t="s">
        <v>80</v>
      </c>
      <c r="AY121" s="19" t="s">
        <v>178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206</v>
      </c>
      <c r="BM121" s="217" t="s">
        <v>1506</v>
      </c>
    </row>
    <row r="122" s="2" customFormat="1" ht="16.5" customHeight="1">
      <c r="A122" s="40"/>
      <c r="B122" s="41"/>
      <c r="C122" s="206" t="s">
        <v>433</v>
      </c>
      <c r="D122" s="206" t="s">
        <v>181</v>
      </c>
      <c r="E122" s="207" t="s">
        <v>1507</v>
      </c>
      <c r="F122" s="208" t="s">
        <v>1508</v>
      </c>
      <c r="G122" s="209" t="s">
        <v>942</v>
      </c>
      <c r="H122" s="210">
        <v>2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206</v>
      </c>
      <c r="AT122" s="217" t="s">
        <v>181</v>
      </c>
      <c r="AU122" s="217" t="s">
        <v>80</v>
      </c>
      <c r="AY122" s="19" t="s">
        <v>178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206</v>
      </c>
      <c r="BM122" s="217" t="s">
        <v>1509</v>
      </c>
    </row>
    <row r="123" s="2" customFormat="1" ht="16.5" customHeight="1">
      <c r="A123" s="40"/>
      <c r="B123" s="41"/>
      <c r="C123" s="206" t="s">
        <v>340</v>
      </c>
      <c r="D123" s="206" t="s">
        <v>181</v>
      </c>
      <c r="E123" s="207" t="s">
        <v>1510</v>
      </c>
      <c r="F123" s="208" t="s">
        <v>1511</v>
      </c>
      <c r="G123" s="209" t="s">
        <v>223</v>
      </c>
      <c r="H123" s="210">
        <v>20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206</v>
      </c>
      <c r="AT123" s="217" t="s">
        <v>181</v>
      </c>
      <c r="AU123" s="217" t="s">
        <v>80</v>
      </c>
      <c r="AY123" s="19" t="s">
        <v>178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206</v>
      </c>
      <c r="BM123" s="217" t="s">
        <v>1512</v>
      </c>
    </row>
    <row r="124" s="2" customFormat="1" ht="16.5" customHeight="1">
      <c r="A124" s="40"/>
      <c r="B124" s="41"/>
      <c r="C124" s="206" t="s">
        <v>445</v>
      </c>
      <c r="D124" s="206" t="s">
        <v>181</v>
      </c>
      <c r="E124" s="207" t="s">
        <v>1513</v>
      </c>
      <c r="F124" s="208" t="s">
        <v>1514</v>
      </c>
      <c r="G124" s="209" t="s">
        <v>223</v>
      </c>
      <c r="H124" s="210">
        <v>20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206</v>
      </c>
      <c r="AT124" s="217" t="s">
        <v>181</v>
      </c>
      <c r="AU124" s="217" t="s">
        <v>80</v>
      </c>
      <c r="AY124" s="19" t="s">
        <v>178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206</v>
      </c>
      <c r="BM124" s="217" t="s">
        <v>1515</v>
      </c>
    </row>
    <row r="125" s="2" customFormat="1" ht="21.75" customHeight="1">
      <c r="A125" s="40"/>
      <c r="B125" s="41"/>
      <c r="C125" s="206" t="s">
        <v>346</v>
      </c>
      <c r="D125" s="206" t="s">
        <v>181</v>
      </c>
      <c r="E125" s="207" t="s">
        <v>1516</v>
      </c>
      <c r="F125" s="208" t="s">
        <v>1517</v>
      </c>
      <c r="G125" s="209" t="s">
        <v>223</v>
      </c>
      <c r="H125" s="210">
        <v>12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206</v>
      </c>
      <c r="AT125" s="217" t="s">
        <v>181</v>
      </c>
      <c r="AU125" s="217" t="s">
        <v>80</v>
      </c>
      <c r="AY125" s="19" t="s">
        <v>178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206</v>
      </c>
      <c r="BM125" s="217" t="s">
        <v>1518</v>
      </c>
    </row>
    <row r="126" s="2" customFormat="1" ht="16.5" customHeight="1">
      <c r="A126" s="40"/>
      <c r="B126" s="41"/>
      <c r="C126" s="206" t="s">
        <v>457</v>
      </c>
      <c r="D126" s="206" t="s">
        <v>181</v>
      </c>
      <c r="E126" s="207" t="s">
        <v>1519</v>
      </c>
      <c r="F126" s="208" t="s">
        <v>1520</v>
      </c>
      <c r="G126" s="209" t="s">
        <v>223</v>
      </c>
      <c r="H126" s="210">
        <v>20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206</v>
      </c>
      <c r="AT126" s="217" t="s">
        <v>181</v>
      </c>
      <c r="AU126" s="217" t="s">
        <v>80</v>
      </c>
      <c r="AY126" s="19" t="s">
        <v>178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206</v>
      </c>
      <c r="BM126" s="217" t="s">
        <v>1521</v>
      </c>
    </row>
    <row r="127" s="2" customFormat="1" ht="16.5" customHeight="1">
      <c r="A127" s="40"/>
      <c r="B127" s="41"/>
      <c r="C127" s="206" t="s">
        <v>350</v>
      </c>
      <c r="D127" s="206" t="s">
        <v>181</v>
      </c>
      <c r="E127" s="207" t="s">
        <v>1522</v>
      </c>
      <c r="F127" s="208" t="s">
        <v>1523</v>
      </c>
      <c r="G127" s="209" t="s">
        <v>223</v>
      </c>
      <c r="H127" s="210">
        <v>8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206</v>
      </c>
      <c r="AT127" s="217" t="s">
        <v>181</v>
      </c>
      <c r="AU127" s="217" t="s">
        <v>80</v>
      </c>
      <c r="AY127" s="19" t="s">
        <v>178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206</v>
      </c>
      <c r="BM127" s="217" t="s">
        <v>1524</v>
      </c>
    </row>
    <row r="128" s="2" customFormat="1" ht="16.5" customHeight="1">
      <c r="A128" s="40"/>
      <c r="B128" s="41"/>
      <c r="C128" s="206" t="s">
        <v>470</v>
      </c>
      <c r="D128" s="206" t="s">
        <v>181</v>
      </c>
      <c r="E128" s="207" t="s">
        <v>1525</v>
      </c>
      <c r="F128" s="208" t="s">
        <v>1526</v>
      </c>
      <c r="G128" s="209" t="s">
        <v>223</v>
      </c>
      <c r="H128" s="210">
        <v>18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206</v>
      </c>
      <c r="AT128" s="217" t="s">
        <v>181</v>
      </c>
      <c r="AU128" s="217" t="s">
        <v>80</v>
      </c>
      <c r="AY128" s="19" t="s">
        <v>178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206</v>
      </c>
      <c r="BM128" s="217" t="s">
        <v>1527</v>
      </c>
    </row>
    <row r="129" s="2" customFormat="1" ht="16.5" customHeight="1">
      <c r="A129" s="40"/>
      <c r="B129" s="41"/>
      <c r="C129" s="206" t="s">
        <v>354</v>
      </c>
      <c r="D129" s="206" t="s">
        <v>181</v>
      </c>
      <c r="E129" s="207" t="s">
        <v>1528</v>
      </c>
      <c r="F129" s="208" t="s">
        <v>1529</v>
      </c>
      <c r="G129" s="209" t="s">
        <v>942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206</v>
      </c>
      <c r="AT129" s="217" t="s">
        <v>181</v>
      </c>
      <c r="AU129" s="217" t="s">
        <v>80</v>
      </c>
      <c r="AY129" s="19" t="s">
        <v>178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206</v>
      </c>
      <c r="BM129" s="217" t="s">
        <v>1530</v>
      </c>
    </row>
    <row r="130" s="2" customFormat="1" ht="16.5" customHeight="1">
      <c r="A130" s="40"/>
      <c r="B130" s="41"/>
      <c r="C130" s="206" t="s">
        <v>481</v>
      </c>
      <c r="D130" s="206" t="s">
        <v>181</v>
      </c>
      <c r="E130" s="207" t="s">
        <v>1531</v>
      </c>
      <c r="F130" s="208" t="s">
        <v>1532</v>
      </c>
      <c r="G130" s="209" t="s">
        <v>942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206</v>
      </c>
      <c r="AT130" s="217" t="s">
        <v>181</v>
      </c>
      <c r="AU130" s="217" t="s">
        <v>80</v>
      </c>
      <c r="AY130" s="19" t="s">
        <v>178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206</v>
      </c>
      <c r="BM130" s="217" t="s">
        <v>1533</v>
      </c>
    </row>
    <row r="131" s="2" customFormat="1" ht="37.8" customHeight="1">
      <c r="A131" s="40"/>
      <c r="B131" s="41"/>
      <c r="C131" s="206" t="s">
        <v>363</v>
      </c>
      <c r="D131" s="206" t="s">
        <v>181</v>
      </c>
      <c r="E131" s="207" t="s">
        <v>1534</v>
      </c>
      <c r="F131" s="208" t="s">
        <v>1535</v>
      </c>
      <c r="G131" s="209" t="s">
        <v>942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206</v>
      </c>
      <c r="AT131" s="217" t="s">
        <v>181</v>
      </c>
      <c r="AU131" s="217" t="s">
        <v>80</v>
      </c>
      <c r="AY131" s="19" t="s">
        <v>178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206</v>
      </c>
      <c r="BM131" s="217" t="s">
        <v>1536</v>
      </c>
    </row>
    <row r="132" s="2" customFormat="1" ht="37.8" customHeight="1">
      <c r="A132" s="40"/>
      <c r="B132" s="41"/>
      <c r="C132" s="206" t="s">
        <v>491</v>
      </c>
      <c r="D132" s="206" t="s">
        <v>181</v>
      </c>
      <c r="E132" s="207" t="s">
        <v>1537</v>
      </c>
      <c r="F132" s="208" t="s">
        <v>1538</v>
      </c>
      <c r="G132" s="209" t="s">
        <v>942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206</v>
      </c>
      <c r="AT132" s="217" t="s">
        <v>181</v>
      </c>
      <c r="AU132" s="217" t="s">
        <v>80</v>
      </c>
      <c r="AY132" s="19" t="s">
        <v>178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206</v>
      </c>
      <c r="BM132" s="217" t="s">
        <v>1539</v>
      </c>
    </row>
    <row r="133" s="2" customFormat="1" ht="16.5" customHeight="1">
      <c r="A133" s="40"/>
      <c r="B133" s="41"/>
      <c r="C133" s="206" t="s">
        <v>366</v>
      </c>
      <c r="D133" s="206" t="s">
        <v>181</v>
      </c>
      <c r="E133" s="207" t="s">
        <v>1540</v>
      </c>
      <c r="F133" s="208" t="s">
        <v>1541</v>
      </c>
      <c r="G133" s="209" t="s">
        <v>942</v>
      </c>
      <c r="H133" s="210">
        <v>3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206</v>
      </c>
      <c r="AT133" s="217" t="s">
        <v>181</v>
      </c>
      <c r="AU133" s="217" t="s">
        <v>80</v>
      </c>
      <c r="AY133" s="19" t="s">
        <v>178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206</v>
      </c>
      <c r="BM133" s="217" t="s">
        <v>1542</v>
      </c>
    </row>
    <row r="134" s="2" customFormat="1" ht="16.5" customHeight="1">
      <c r="A134" s="40"/>
      <c r="B134" s="41"/>
      <c r="C134" s="206" t="s">
        <v>498</v>
      </c>
      <c r="D134" s="206" t="s">
        <v>181</v>
      </c>
      <c r="E134" s="207" t="s">
        <v>1543</v>
      </c>
      <c r="F134" s="208" t="s">
        <v>1544</v>
      </c>
      <c r="G134" s="209" t="s">
        <v>223</v>
      </c>
      <c r="H134" s="210">
        <v>10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206</v>
      </c>
      <c r="AT134" s="217" t="s">
        <v>181</v>
      </c>
      <c r="AU134" s="217" t="s">
        <v>80</v>
      </c>
      <c r="AY134" s="19" t="s">
        <v>178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206</v>
      </c>
      <c r="BM134" s="217" t="s">
        <v>1545</v>
      </c>
    </row>
    <row r="135" s="2" customFormat="1" ht="16.5" customHeight="1">
      <c r="A135" s="40"/>
      <c r="B135" s="41"/>
      <c r="C135" s="206" t="s">
        <v>373</v>
      </c>
      <c r="D135" s="206" t="s">
        <v>181</v>
      </c>
      <c r="E135" s="207" t="s">
        <v>1546</v>
      </c>
      <c r="F135" s="208" t="s">
        <v>1547</v>
      </c>
      <c r="G135" s="209" t="s">
        <v>223</v>
      </c>
      <c r="H135" s="210">
        <v>4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206</v>
      </c>
      <c r="AT135" s="217" t="s">
        <v>181</v>
      </c>
      <c r="AU135" s="217" t="s">
        <v>80</v>
      </c>
      <c r="AY135" s="19" t="s">
        <v>178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206</v>
      </c>
      <c r="BM135" s="217" t="s">
        <v>1548</v>
      </c>
    </row>
    <row r="136" s="2" customFormat="1" ht="16.5" customHeight="1">
      <c r="A136" s="40"/>
      <c r="B136" s="41"/>
      <c r="C136" s="206" t="s">
        <v>506</v>
      </c>
      <c r="D136" s="206" t="s">
        <v>181</v>
      </c>
      <c r="E136" s="207" t="s">
        <v>1549</v>
      </c>
      <c r="F136" s="208" t="s">
        <v>1550</v>
      </c>
      <c r="G136" s="209" t="s">
        <v>942</v>
      </c>
      <c r="H136" s="210">
        <v>1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206</v>
      </c>
      <c r="AT136" s="217" t="s">
        <v>181</v>
      </c>
      <c r="AU136" s="217" t="s">
        <v>80</v>
      </c>
      <c r="AY136" s="19" t="s">
        <v>178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206</v>
      </c>
      <c r="BM136" s="217" t="s">
        <v>1551</v>
      </c>
    </row>
    <row r="137" s="2" customFormat="1" ht="16.5" customHeight="1">
      <c r="A137" s="40"/>
      <c r="B137" s="41"/>
      <c r="C137" s="206" t="s">
        <v>377</v>
      </c>
      <c r="D137" s="206" t="s">
        <v>181</v>
      </c>
      <c r="E137" s="207" t="s">
        <v>1552</v>
      </c>
      <c r="F137" s="208" t="s">
        <v>1553</v>
      </c>
      <c r="G137" s="209" t="s">
        <v>942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206</v>
      </c>
      <c r="AT137" s="217" t="s">
        <v>181</v>
      </c>
      <c r="AU137" s="217" t="s">
        <v>80</v>
      </c>
      <c r="AY137" s="19" t="s">
        <v>178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206</v>
      </c>
      <c r="BM137" s="217" t="s">
        <v>1554</v>
      </c>
    </row>
    <row r="138" s="2" customFormat="1" ht="16.5" customHeight="1">
      <c r="A138" s="40"/>
      <c r="B138" s="41"/>
      <c r="C138" s="206" t="s">
        <v>515</v>
      </c>
      <c r="D138" s="206" t="s">
        <v>181</v>
      </c>
      <c r="E138" s="207" t="s">
        <v>1555</v>
      </c>
      <c r="F138" s="208" t="s">
        <v>1556</v>
      </c>
      <c r="G138" s="209" t="s">
        <v>942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206</v>
      </c>
      <c r="AT138" s="217" t="s">
        <v>181</v>
      </c>
      <c r="AU138" s="217" t="s">
        <v>80</v>
      </c>
      <c r="AY138" s="19" t="s">
        <v>178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206</v>
      </c>
      <c r="BM138" s="217" t="s">
        <v>1557</v>
      </c>
    </row>
    <row r="139" s="2" customFormat="1" ht="33" customHeight="1">
      <c r="A139" s="40"/>
      <c r="B139" s="41"/>
      <c r="C139" s="206" t="s">
        <v>382</v>
      </c>
      <c r="D139" s="206" t="s">
        <v>181</v>
      </c>
      <c r="E139" s="207" t="s">
        <v>1558</v>
      </c>
      <c r="F139" s="208" t="s">
        <v>1559</v>
      </c>
      <c r="G139" s="209" t="s">
        <v>942</v>
      </c>
      <c r="H139" s="210">
        <v>1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206</v>
      </c>
      <c r="AT139" s="217" t="s">
        <v>181</v>
      </c>
      <c r="AU139" s="217" t="s">
        <v>80</v>
      </c>
      <c r="AY139" s="19" t="s">
        <v>178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206</v>
      </c>
      <c r="BM139" s="217" t="s">
        <v>1560</v>
      </c>
    </row>
    <row r="140" s="2" customFormat="1" ht="24.15" customHeight="1">
      <c r="A140" s="40"/>
      <c r="B140" s="41"/>
      <c r="C140" s="206" t="s">
        <v>525</v>
      </c>
      <c r="D140" s="206" t="s">
        <v>181</v>
      </c>
      <c r="E140" s="207" t="s">
        <v>1561</v>
      </c>
      <c r="F140" s="208" t="s">
        <v>1562</v>
      </c>
      <c r="G140" s="209" t="s">
        <v>891</v>
      </c>
      <c r="H140" s="270"/>
      <c r="I140" s="211"/>
      <c r="J140" s="212">
        <f>ROUND(I140*H140,2)</f>
        <v>0</v>
      </c>
      <c r="K140" s="208" t="s">
        <v>185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206</v>
      </c>
      <c r="AT140" s="217" t="s">
        <v>181</v>
      </c>
      <c r="AU140" s="217" t="s">
        <v>80</v>
      </c>
      <c r="AY140" s="19" t="s">
        <v>178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206</v>
      </c>
      <c r="BM140" s="217" t="s">
        <v>1563</v>
      </c>
    </row>
    <row r="141" s="2" customFormat="1">
      <c r="A141" s="40"/>
      <c r="B141" s="41"/>
      <c r="C141" s="42"/>
      <c r="D141" s="219" t="s">
        <v>187</v>
      </c>
      <c r="E141" s="42"/>
      <c r="F141" s="220" t="s">
        <v>1564</v>
      </c>
      <c r="G141" s="42"/>
      <c r="H141" s="42"/>
      <c r="I141" s="221"/>
      <c r="J141" s="42"/>
      <c r="K141" s="42"/>
      <c r="L141" s="46"/>
      <c r="M141" s="276"/>
      <c r="N141" s="277"/>
      <c r="O141" s="273"/>
      <c r="P141" s="273"/>
      <c r="Q141" s="273"/>
      <c r="R141" s="273"/>
      <c r="S141" s="273"/>
      <c r="T141" s="278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187</v>
      </c>
      <c r="AU141" s="19" t="s">
        <v>80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qHfmekg9DzwfkGMwSDwW0GLzbnXcsv9gdvrDuylb+hztFe+Id3kwwvsZlsBE9WdpKJhrr91iq3ifnhrHfJLxVQ==" hashValue="xjY7dxtPdFcqqIAOQgI3myWXYMd0qkB48J8+M4HiUjKN2VMvqLxUo6z6aT+LVhcEUuZ1eYGQB5LR0ule0trhJw==" algorithmName="SHA-512" password="CC35"/>
  <autoFilter ref="C79:K14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141" r:id="rId1" display="https://podminky.urs.cz/item/CS_URS_2024_02/998741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1565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ROUND((SUM(BE80:BE116)),  2)</f>
        <v>0</v>
      </c>
      <c r="G33" s="40"/>
      <c r="H33" s="40"/>
      <c r="I33" s="150">
        <v>0.20999999999999999</v>
      </c>
      <c r="J33" s="149">
        <f>ROUND(((SUM(BE80:BE116))*I33),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ROUND((SUM(BF80:BF116)),  2)</f>
        <v>0</v>
      </c>
      <c r="G34" s="40"/>
      <c r="H34" s="40"/>
      <c r="I34" s="150">
        <v>0.12</v>
      </c>
      <c r="J34" s="149">
        <f>ROUND(((SUM(BF80:BF116))*I34),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ROUND((SUM(BG80:BG116)),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ROUND((SUM(BH80:BH116)),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ROUND((SUM(BI80:BI116)),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2024-079-14 - Profese - Slaboproud - EPS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1566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163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 xml:space="preserve"> ČZU - FLD  - Dřevařský pavilon, stavební úpravy m.č. 2.09, 2.10, 2.11, 2.12, 2.21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2024-079-14 - Profese - Slaboproud - EPS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KAMÝCKÁ 1176, PRAHA - SUCHDOL </v>
      </c>
      <c r="G74" s="42"/>
      <c r="H74" s="42"/>
      <c r="I74" s="34" t="s">
        <v>23</v>
      </c>
      <c r="J74" s="74" t="str">
        <f>IF(J12="","",J12)</f>
        <v>4. 10. 2024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ČZU V PRAZE, FAKULTA LESNICKÁ A DŘEVAŘSKÁ, Praha 6</v>
      </c>
      <c r="G76" s="42"/>
      <c r="H76" s="42"/>
      <c r="I76" s="34" t="s">
        <v>31</v>
      </c>
      <c r="J76" s="38" t="str">
        <f>E21</f>
        <v>Ing. Vladimír Čapka Gerstnerova 5/658 Praha 7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164</v>
      </c>
      <c r="D79" s="182" t="s">
        <v>57</v>
      </c>
      <c r="E79" s="182" t="s">
        <v>53</v>
      </c>
      <c r="F79" s="182" t="s">
        <v>54</v>
      </c>
      <c r="G79" s="182" t="s">
        <v>165</v>
      </c>
      <c r="H79" s="182" t="s">
        <v>166</v>
      </c>
      <c r="I79" s="182" t="s">
        <v>167</v>
      </c>
      <c r="J79" s="182" t="s">
        <v>140</v>
      </c>
      <c r="K79" s="183" t="s">
        <v>168</v>
      </c>
      <c r="L79" s="184"/>
      <c r="M79" s="94" t="s">
        <v>19</v>
      </c>
      <c r="N79" s="95" t="s">
        <v>42</v>
      </c>
      <c r="O79" s="95" t="s">
        <v>169</v>
      </c>
      <c r="P79" s="95" t="s">
        <v>170</v>
      </c>
      <c r="Q79" s="95" t="s">
        <v>171</v>
      </c>
      <c r="R79" s="95" t="s">
        <v>172</v>
      </c>
      <c r="S79" s="95" t="s">
        <v>173</v>
      </c>
      <c r="T79" s="96" t="s">
        <v>174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175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141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71</v>
      </c>
      <c r="E81" s="193" t="s">
        <v>1567</v>
      </c>
      <c r="F81" s="193" t="s">
        <v>1568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SUM(P82:P116)</f>
        <v>0</v>
      </c>
      <c r="Q81" s="198"/>
      <c r="R81" s="199">
        <f>SUM(R82:R116)</f>
        <v>0</v>
      </c>
      <c r="S81" s="198"/>
      <c r="T81" s="200">
        <f>SUM(T82:T116)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82</v>
      </c>
      <c r="AT81" s="202" t="s">
        <v>71</v>
      </c>
      <c r="AU81" s="202" t="s">
        <v>72</v>
      </c>
      <c r="AY81" s="201" t="s">
        <v>178</v>
      </c>
      <c r="BK81" s="203">
        <f>SUM(BK82:BK116)</f>
        <v>0</v>
      </c>
    </row>
    <row r="82" s="2" customFormat="1" ht="16.5" customHeight="1">
      <c r="A82" s="40"/>
      <c r="B82" s="41"/>
      <c r="C82" s="206" t="s">
        <v>80</v>
      </c>
      <c r="D82" s="206" t="s">
        <v>181</v>
      </c>
      <c r="E82" s="207" t="s">
        <v>1569</v>
      </c>
      <c r="F82" s="208" t="s">
        <v>1570</v>
      </c>
      <c r="G82" s="209" t="s">
        <v>942</v>
      </c>
      <c r="H82" s="210">
        <v>6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43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206</v>
      </c>
      <c r="AT82" s="217" t="s">
        <v>181</v>
      </c>
      <c r="AU82" s="217" t="s">
        <v>80</v>
      </c>
      <c r="AY82" s="19" t="s">
        <v>178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80</v>
      </c>
      <c r="BK82" s="218">
        <f>ROUND(I82*H82,2)</f>
        <v>0</v>
      </c>
      <c r="BL82" s="19" t="s">
        <v>206</v>
      </c>
      <c r="BM82" s="217" t="s">
        <v>1571</v>
      </c>
    </row>
    <row r="83" s="2" customFormat="1" ht="16.5" customHeight="1">
      <c r="A83" s="40"/>
      <c r="B83" s="41"/>
      <c r="C83" s="206" t="s">
        <v>82</v>
      </c>
      <c r="D83" s="206" t="s">
        <v>181</v>
      </c>
      <c r="E83" s="207" t="s">
        <v>1572</v>
      </c>
      <c r="F83" s="208" t="s">
        <v>1573</v>
      </c>
      <c r="G83" s="209" t="s">
        <v>942</v>
      </c>
      <c r="H83" s="210">
        <v>6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206</v>
      </c>
      <c r="AT83" s="217" t="s">
        <v>181</v>
      </c>
      <c r="AU83" s="217" t="s">
        <v>80</v>
      </c>
      <c r="AY83" s="19" t="s">
        <v>178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206</v>
      </c>
      <c r="BM83" s="217" t="s">
        <v>1574</v>
      </c>
    </row>
    <row r="84" s="2" customFormat="1" ht="16.5" customHeight="1">
      <c r="A84" s="40"/>
      <c r="B84" s="41"/>
      <c r="C84" s="206" t="s">
        <v>203</v>
      </c>
      <c r="D84" s="206" t="s">
        <v>181</v>
      </c>
      <c r="E84" s="207" t="s">
        <v>1575</v>
      </c>
      <c r="F84" s="208" t="s">
        <v>1576</v>
      </c>
      <c r="G84" s="209" t="s">
        <v>942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206</v>
      </c>
      <c r="AT84" s="217" t="s">
        <v>181</v>
      </c>
      <c r="AU84" s="217" t="s">
        <v>80</v>
      </c>
      <c r="AY84" s="19" t="s">
        <v>178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206</v>
      </c>
      <c r="BM84" s="217" t="s">
        <v>1577</v>
      </c>
    </row>
    <row r="85" s="2" customFormat="1" ht="16.5" customHeight="1">
      <c r="A85" s="40"/>
      <c r="B85" s="41"/>
      <c r="C85" s="206" t="s">
        <v>186</v>
      </c>
      <c r="D85" s="206" t="s">
        <v>181</v>
      </c>
      <c r="E85" s="207" t="s">
        <v>1578</v>
      </c>
      <c r="F85" s="208" t="s">
        <v>1579</v>
      </c>
      <c r="G85" s="209" t="s">
        <v>586</v>
      </c>
      <c r="H85" s="210">
        <v>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206</v>
      </c>
      <c r="AT85" s="217" t="s">
        <v>181</v>
      </c>
      <c r="AU85" s="217" t="s">
        <v>80</v>
      </c>
      <c r="AY85" s="19" t="s">
        <v>178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206</v>
      </c>
      <c r="BM85" s="217" t="s">
        <v>1580</v>
      </c>
    </row>
    <row r="86" s="2" customFormat="1" ht="16.5" customHeight="1">
      <c r="A86" s="40"/>
      <c r="B86" s="41"/>
      <c r="C86" s="206" t="s">
        <v>220</v>
      </c>
      <c r="D86" s="206" t="s">
        <v>181</v>
      </c>
      <c r="E86" s="207" t="s">
        <v>1581</v>
      </c>
      <c r="F86" s="208" t="s">
        <v>1582</v>
      </c>
      <c r="G86" s="209" t="s">
        <v>942</v>
      </c>
      <c r="H86" s="210">
        <v>8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206</v>
      </c>
      <c r="AT86" s="217" t="s">
        <v>181</v>
      </c>
      <c r="AU86" s="217" t="s">
        <v>80</v>
      </c>
      <c r="AY86" s="19" t="s">
        <v>178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206</v>
      </c>
      <c r="BM86" s="217" t="s">
        <v>1583</v>
      </c>
    </row>
    <row r="87" s="2" customFormat="1" ht="37.8" customHeight="1">
      <c r="A87" s="40"/>
      <c r="B87" s="41"/>
      <c r="C87" s="257" t="s">
        <v>179</v>
      </c>
      <c r="D87" s="257" t="s">
        <v>360</v>
      </c>
      <c r="E87" s="258" t="s">
        <v>1584</v>
      </c>
      <c r="F87" s="259" t="s">
        <v>1585</v>
      </c>
      <c r="G87" s="260" t="s">
        <v>942</v>
      </c>
      <c r="H87" s="261">
        <v>1</v>
      </c>
      <c r="I87" s="262"/>
      <c r="J87" s="263">
        <f>ROUND(I87*H87,2)</f>
        <v>0</v>
      </c>
      <c r="K87" s="259" t="s">
        <v>19</v>
      </c>
      <c r="L87" s="264"/>
      <c r="M87" s="265" t="s">
        <v>19</v>
      </c>
      <c r="N87" s="266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302</v>
      </c>
      <c r="AT87" s="217" t="s">
        <v>360</v>
      </c>
      <c r="AU87" s="217" t="s">
        <v>80</v>
      </c>
      <c r="AY87" s="19" t="s">
        <v>178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206</v>
      </c>
      <c r="BM87" s="217" t="s">
        <v>1586</v>
      </c>
    </row>
    <row r="88" s="2" customFormat="1" ht="37.8" customHeight="1">
      <c r="A88" s="40"/>
      <c r="B88" s="41"/>
      <c r="C88" s="257" t="s">
        <v>235</v>
      </c>
      <c r="D88" s="257" t="s">
        <v>360</v>
      </c>
      <c r="E88" s="258" t="s">
        <v>1587</v>
      </c>
      <c r="F88" s="259" t="s">
        <v>1588</v>
      </c>
      <c r="G88" s="260" t="s">
        <v>942</v>
      </c>
      <c r="H88" s="261">
        <v>1</v>
      </c>
      <c r="I88" s="262"/>
      <c r="J88" s="263">
        <f>ROUND(I88*H88,2)</f>
        <v>0</v>
      </c>
      <c r="K88" s="259" t="s">
        <v>19</v>
      </c>
      <c r="L88" s="264"/>
      <c r="M88" s="265" t="s">
        <v>19</v>
      </c>
      <c r="N88" s="266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302</v>
      </c>
      <c r="AT88" s="217" t="s">
        <v>360</v>
      </c>
      <c r="AU88" s="217" t="s">
        <v>80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206</v>
      </c>
      <c r="BM88" s="217" t="s">
        <v>1589</v>
      </c>
    </row>
    <row r="89" s="2" customFormat="1" ht="16.5" customHeight="1">
      <c r="A89" s="40"/>
      <c r="B89" s="41"/>
      <c r="C89" s="206" t="s">
        <v>224</v>
      </c>
      <c r="D89" s="206" t="s">
        <v>181</v>
      </c>
      <c r="E89" s="207" t="s">
        <v>1590</v>
      </c>
      <c r="F89" s="208" t="s">
        <v>1591</v>
      </c>
      <c r="G89" s="209" t="s">
        <v>942</v>
      </c>
      <c r="H89" s="210">
        <v>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206</v>
      </c>
      <c r="AT89" s="217" t="s">
        <v>181</v>
      </c>
      <c r="AU89" s="217" t="s">
        <v>80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206</v>
      </c>
      <c r="BM89" s="217" t="s">
        <v>1592</v>
      </c>
    </row>
    <row r="90" s="2" customFormat="1" ht="16.5" customHeight="1">
      <c r="A90" s="40"/>
      <c r="B90" s="41"/>
      <c r="C90" s="257" t="s">
        <v>248</v>
      </c>
      <c r="D90" s="257" t="s">
        <v>360</v>
      </c>
      <c r="E90" s="258" t="s">
        <v>1593</v>
      </c>
      <c r="F90" s="259" t="s">
        <v>1594</v>
      </c>
      <c r="G90" s="260" t="s">
        <v>942</v>
      </c>
      <c r="H90" s="261">
        <v>2</v>
      </c>
      <c r="I90" s="262"/>
      <c r="J90" s="263">
        <f>ROUND(I90*H90,2)</f>
        <v>0</v>
      </c>
      <c r="K90" s="259" t="s">
        <v>19</v>
      </c>
      <c r="L90" s="264"/>
      <c r="M90" s="265" t="s">
        <v>19</v>
      </c>
      <c r="N90" s="266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302</v>
      </c>
      <c r="AT90" s="217" t="s">
        <v>360</v>
      </c>
      <c r="AU90" s="217" t="s">
        <v>80</v>
      </c>
      <c r="AY90" s="19" t="s">
        <v>178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206</v>
      </c>
      <c r="BM90" s="217" t="s">
        <v>1595</v>
      </c>
    </row>
    <row r="91" s="2" customFormat="1" ht="16.5" customHeight="1">
      <c r="A91" s="40"/>
      <c r="B91" s="41"/>
      <c r="C91" s="257" t="s">
        <v>230</v>
      </c>
      <c r="D91" s="257" t="s">
        <v>360</v>
      </c>
      <c r="E91" s="258" t="s">
        <v>1596</v>
      </c>
      <c r="F91" s="259" t="s">
        <v>1597</v>
      </c>
      <c r="G91" s="260" t="s">
        <v>942</v>
      </c>
      <c r="H91" s="261">
        <v>1</v>
      </c>
      <c r="I91" s="262"/>
      <c r="J91" s="263">
        <f>ROUND(I91*H91,2)</f>
        <v>0</v>
      </c>
      <c r="K91" s="259" t="s">
        <v>19</v>
      </c>
      <c r="L91" s="264"/>
      <c r="M91" s="265" t="s">
        <v>19</v>
      </c>
      <c r="N91" s="266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302</v>
      </c>
      <c r="AT91" s="217" t="s">
        <v>360</v>
      </c>
      <c r="AU91" s="217" t="s">
        <v>80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206</v>
      </c>
      <c r="BM91" s="217" t="s">
        <v>1598</v>
      </c>
    </row>
    <row r="92" s="2" customFormat="1" ht="16.5" customHeight="1">
      <c r="A92" s="40"/>
      <c r="B92" s="41"/>
      <c r="C92" s="206" t="s">
        <v>257</v>
      </c>
      <c r="D92" s="206" t="s">
        <v>181</v>
      </c>
      <c r="E92" s="207" t="s">
        <v>1599</v>
      </c>
      <c r="F92" s="208" t="s">
        <v>1600</v>
      </c>
      <c r="G92" s="209" t="s">
        <v>942</v>
      </c>
      <c r="H92" s="210">
        <v>2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206</v>
      </c>
      <c r="AT92" s="217" t="s">
        <v>181</v>
      </c>
      <c r="AU92" s="217" t="s">
        <v>80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206</v>
      </c>
      <c r="BM92" s="217" t="s">
        <v>1601</v>
      </c>
    </row>
    <row r="93" s="2" customFormat="1" ht="16.5" customHeight="1">
      <c r="A93" s="40"/>
      <c r="B93" s="41"/>
      <c r="C93" s="257" t="s">
        <v>8</v>
      </c>
      <c r="D93" s="257" t="s">
        <v>360</v>
      </c>
      <c r="E93" s="258" t="s">
        <v>1602</v>
      </c>
      <c r="F93" s="259" t="s">
        <v>1603</v>
      </c>
      <c r="G93" s="260" t="s">
        <v>942</v>
      </c>
      <c r="H93" s="261">
        <v>1</v>
      </c>
      <c r="I93" s="262"/>
      <c r="J93" s="263">
        <f>ROUND(I93*H93,2)</f>
        <v>0</v>
      </c>
      <c r="K93" s="259" t="s">
        <v>19</v>
      </c>
      <c r="L93" s="264"/>
      <c r="M93" s="265" t="s">
        <v>19</v>
      </c>
      <c r="N93" s="266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302</v>
      </c>
      <c r="AT93" s="217" t="s">
        <v>360</v>
      </c>
      <c r="AU93" s="217" t="s">
        <v>80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206</v>
      </c>
      <c r="BM93" s="217" t="s">
        <v>1604</v>
      </c>
    </row>
    <row r="94" s="2" customFormat="1" ht="16.5" customHeight="1">
      <c r="A94" s="40"/>
      <c r="B94" s="41"/>
      <c r="C94" s="257" t="s">
        <v>269</v>
      </c>
      <c r="D94" s="257" t="s">
        <v>360</v>
      </c>
      <c r="E94" s="258" t="s">
        <v>1605</v>
      </c>
      <c r="F94" s="259" t="s">
        <v>1606</v>
      </c>
      <c r="G94" s="260" t="s">
        <v>942</v>
      </c>
      <c r="H94" s="261">
        <v>1</v>
      </c>
      <c r="I94" s="262"/>
      <c r="J94" s="263">
        <f>ROUND(I94*H94,2)</f>
        <v>0</v>
      </c>
      <c r="K94" s="259" t="s">
        <v>19</v>
      </c>
      <c r="L94" s="264"/>
      <c r="M94" s="265" t="s">
        <v>19</v>
      </c>
      <c r="N94" s="266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302</v>
      </c>
      <c r="AT94" s="217" t="s">
        <v>360</v>
      </c>
      <c r="AU94" s="217" t="s">
        <v>80</v>
      </c>
      <c r="AY94" s="19" t="s">
        <v>178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206</v>
      </c>
      <c r="BM94" s="217" t="s">
        <v>1607</v>
      </c>
    </row>
    <row r="95" s="2" customFormat="1" ht="16.5" customHeight="1">
      <c r="A95" s="40"/>
      <c r="B95" s="41"/>
      <c r="C95" s="206" t="s">
        <v>242</v>
      </c>
      <c r="D95" s="206" t="s">
        <v>181</v>
      </c>
      <c r="E95" s="207" t="s">
        <v>1608</v>
      </c>
      <c r="F95" s="208" t="s">
        <v>1609</v>
      </c>
      <c r="G95" s="209" t="s">
        <v>942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206</v>
      </c>
      <c r="AT95" s="217" t="s">
        <v>181</v>
      </c>
      <c r="AU95" s="217" t="s">
        <v>80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206</v>
      </c>
      <c r="BM95" s="217" t="s">
        <v>1610</v>
      </c>
    </row>
    <row r="96" s="2" customFormat="1" ht="16.5" customHeight="1">
      <c r="A96" s="40"/>
      <c r="B96" s="41"/>
      <c r="C96" s="206" t="s">
        <v>283</v>
      </c>
      <c r="D96" s="206" t="s">
        <v>181</v>
      </c>
      <c r="E96" s="207" t="s">
        <v>1611</v>
      </c>
      <c r="F96" s="208" t="s">
        <v>1612</v>
      </c>
      <c r="G96" s="209" t="s">
        <v>223</v>
      </c>
      <c r="H96" s="210">
        <v>100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206</v>
      </c>
      <c r="AT96" s="217" t="s">
        <v>181</v>
      </c>
      <c r="AU96" s="217" t="s">
        <v>80</v>
      </c>
      <c r="AY96" s="19" t="s">
        <v>178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206</v>
      </c>
      <c r="BM96" s="217" t="s">
        <v>1613</v>
      </c>
    </row>
    <row r="97" s="2" customFormat="1" ht="21.75" customHeight="1">
      <c r="A97" s="40"/>
      <c r="B97" s="41"/>
      <c r="C97" s="257" t="s">
        <v>206</v>
      </c>
      <c r="D97" s="257" t="s">
        <v>360</v>
      </c>
      <c r="E97" s="258" t="s">
        <v>1614</v>
      </c>
      <c r="F97" s="259" t="s">
        <v>1615</v>
      </c>
      <c r="G97" s="260" t="s">
        <v>223</v>
      </c>
      <c r="H97" s="261">
        <v>80</v>
      </c>
      <c r="I97" s="262"/>
      <c r="J97" s="263">
        <f>ROUND(I97*H97,2)</f>
        <v>0</v>
      </c>
      <c r="K97" s="259" t="s">
        <v>19</v>
      </c>
      <c r="L97" s="264"/>
      <c r="M97" s="265" t="s">
        <v>19</v>
      </c>
      <c r="N97" s="266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302</v>
      </c>
      <c r="AT97" s="217" t="s">
        <v>360</v>
      </c>
      <c r="AU97" s="217" t="s">
        <v>80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206</v>
      </c>
      <c r="BM97" s="217" t="s">
        <v>1616</v>
      </c>
    </row>
    <row r="98" s="2" customFormat="1" ht="24.15" customHeight="1">
      <c r="A98" s="40"/>
      <c r="B98" s="41"/>
      <c r="C98" s="257" t="s">
        <v>293</v>
      </c>
      <c r="D98" s="257" t="s">
        <v>360</v>
      </c>
      <c r="E98" s="258" t="s">
        <v>1617</v>
      </c>
      <c r="F98" s="259" t="s">
        <v>1618</v>
      </c>
      <c r="G98" s="260" t="s">
        <v>223</v>
      </c>
      <c r="H98" s="261">
        <v>20</v>
      </c>
      <c r="I98" s="262"/>
      <c r="J98" s="263">
        <f>ROUND(I98*H98,2)</f>
        <v>0</v>
      </c>
      <c r="K98" s="259" t="s">
        <v>19</v>
      </c>
      <c r="L98" s="264"/>
      <c r="M98" s="265" t="s">
        <v>19</v>
      </c>
      <c r="N98" s="266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302</v>
      </c>
      <c r="AT98" s="217" t="s">
        <v>360</v>
      </c>
      <c r="AU98" s="217" t="s">
        <v>80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206</v>
      </c>
      <c r="BM98" s="217" t="s">
        <v>1619</v>
      </c>
    </row>
    <row r="99" s="2" customFormat="1" ht="16.5" customHeight="1">
      <c r="A99" s="40"/>
      <c r="B99" s="41"/>
      <c r="C99" s="206" t="s">
        <v>255</v>
      </c>
      <c r="D99" s="206" t="s">
        <v>181</v>
      </c>
      <c r="E99" s="207" t="s">
        <v>1620</v>
      </c>
      <c r="F99" s="208" t="s">
        <v>1621</v>
      </c>
      <c r="G99" s="209" t="s">
        <v>223</v>
      </c>
      <c r="H99" s="210">
        <v>27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206</v>
      </c>
      <c r="AT99" s="217" t="s">
        <v>181</v>
      </c>
      <c r="AU99" s="217" t="s">
        <v>80</v>
      </c>
      <c r="AY99" s="19" t="s">
        <v>178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206</v>
      </c>
      <c r="BM99" s="217" t="s">
        <v>1622</v>
      </c>
    </row>
    <row r="100" s="2" customFormat="1" ht="21.75" customHeight="1">
      <c r="A100" s="40"/>
      <c r="B100" s="41"/>
      <c r="C100" s="257" t="s">
        <v>306</v>
      </c>
      <c r="D100" s="257" t="s">
        <v>360</v>
      </c>
      <c r="E100" s="258" t="s">
        <v>1623</v>
      </c>
      <c r="F100" s="259" t="s">
        <v>1624</v>
      </c>
      <c r="G100" s="260" t="s">
        <v>223</v>
      </c>
      <c r="H100" s="261">
        <v>27</v>
      </c>
      <c r="I100" s="262"/>
      <c r="J100" s="263">
        <f>ROUND(I100*H100,2)</f>
        <v>0</v>
      </c>
      <c r="K100" s="259" t="s">
        <v>19</v>
      </c>
      <c r="L100" s="264"/>
      <c r="M100" s="265" t="s">
        <v>19</v>
      </c>
      <c r="N100" s="266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302</v>
      </c>
      <c r="AT100" s="217" t="s">
        <v>360</v>
      </c>
      <c r="AU100" s="217" t="s">
        <v>80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206</v>
      </c>
      <c r="BM100" s="217" t="s">
        <v>1625</v>
      </c>
    </row>
    <row r="101" s="2" customFormat="1" ht="16.5" customHeight="1">
      <c r="A101" s="40"/>
      <c r="B101" s="41"/>
      <c r="C101" s="206" t="s">
        <v>260</v>
      </c>
      <c r="D101" s="206" t="s">
        <v>181</v>
      </c>
      <c r="E101" s="207" t="s">
        <v>1626</v>
      </c>
      <c r="F101" s="208" t="s">
        <v>1627</v>
      </c>
      <c r="G101" s="209" t="s">
        <v>942</v>
      </c>
      <c r="H101" s="210">
        <v>80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206</v>
      </c>
      <c r="AT101" s="217" t="s">
        <v>181</v>
      </c>
      <c r="AU101" s="217" t="s">
        <v>80</v>
      </c>
      <c r="AY101" s="19" t="s">
        <v>178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206</v>
      </c>
      <c r="BM101" s="217" t="s">
        <v>1628</v>
      </c>
    </row>
    <row r="102" s="2" customFormat="1" ht="21.75" customHeight="1">
      <c r="A102" s="40"/>
      <c r="B102" s="41"/>
      <c r="C102" s="257" t="s">
        <v>7</v>
      </c>
      <c r="D102" s="257" t="s">
        <v>360</v>
      </c>
      <c r="E102" s="258" t="s">
        <v>1629</v>
      </c>
      <c r="F102" s="259" t="s">
        <v>1630</v>
      </c>
      <c r="G102" s="260" t="s">
        <v>942</v>
      </c>
      <c r="H102" s="261">
        <v>80</v>
      </c>
      <c r="I102" s="262"/>
      <c r="J102" s="263">
        <f>ROUND(I102*H102,2)</f>
        <v>0</v>
      </c>
      <c r="K102" s="259" t="s">
        <v>19</v>
      </c>
      <c r="L102" s="264"/>
      <c r="M102" s="265" t="s">
        <v>19</v>
      </c>
      <c r="N102" s="266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302</v>
      </c>
      <c r="AT102" s="217" t="s">
        <v>360</v>
      </c>
      <c r="AU102" s="217" t="s">
        <v>80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206</v>
      </c>
      <c r="BM102" s="217" t="s">
        <v>1631</v>
      </c>
    </row>
    <row r="103" s="2" customFormat="1" ht="16.5" customHeight="1">
      <c r="A103" s="40"/>
      <c r="B103" s="41"/>
      <c r="C103" s="206" t="s">
        <v>265</v>
      </c>
      <c r="D103" s="206" t="s">
        <v>181</v>
      </c>
      <c r="E103" s="207" t="s">
        <v>1632</v>
      </c>
      <c r="F103" s="208" t="s">
        <v>1633</v>
      </c>
      <c r="G103" s="209" t="s">
        <v>942</v>
      </c>
      <c r="H103" s="210">
        <v>60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206</v>
      </c>
      <c r="AT103" s="217" t="s">
        <v>181</v>
      </c>
      <c r="AU103" s="217" t="s">
        <v>80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206</v>
      </c>
      <c r="BM103" s="217" t="s">
        <v>1634</v>
      </c>
    </row>
    <row r="104" s="2" customFormat="1" ht="16.5" customHeight="1">
      <c r="A104" s="40"/>
      <c r="B104" s="41"/>
      <c r="C104" s="257" t="s">
        <v>337</v>
      </c>
      <c r="D104" s="257" t="s">
        <v>360</v>
      </c>
      <c r="E104" s="258" t="s">
        <v>1635</v>
      </c>
      <c r="F104" s="259" t="s">
        <v>1636</v>
      </c>
      <c r="G104" s="260" t="s">
        <v>942</v>
      </c>
      <c r="H104" s="261">
        <v>60</v>
      </c>
      <c r="I104" s="262"/>
      <c r="J104" s="263">
        <f>ROUND(I104*H104,2)</f>
        <v>0</v>
      </c>
      <c r="K104" s="259" t="s">
        <v>19</v>
      </c>
      <c r="L104" s="264"/>
      <c r="M104" s="265" t="s">
        <v>19</v>
      </c>
      <c r="N104" s="266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302</v>
      </c>
      <c r="AT104" s="217" t="s">
        <v>360</v>
      </c>
      <c r="AU104" s="217" t="s">
        <v>80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206</v>
      </c>
      <c r="BM104" s="217" t="s">
        <v>1637</v>
      </c>
    </row>
    <row r="105" s="2" customFormat="1" ht="21.75" customHeight="1">
      <c r="A105" s="40"/>
      <c r="B105" s="41"/>
      <c r="C105" s="257" t="s">
        <v>272</v>
      </c>
      <c r="D105" s="257" t="s">
        <v>360</v>
      </c>
      <c r="E105" s="258" t="s">
        <v>1638</v>
      </c>
      <c r="F105" s="259" t="s">
        <v>1639</v>
      </c>
      <c r="G105" s="260" t="s">
        <v>942</v>
      </c>
      <c r="H105" s="261">
        <v>60</v>
      </c>
      <c r="I105" s="262"/>
      <c r="J105" s="263">
        <f>ROUND(I105*H105,2)</f>
        <v>0</v>
      </c>
      <c r="K105" s="259" t="s">
        <v>19</v>
      </c>
      <c r="L105" s="264"/>
      <c r="M105" s="265" t="s">
        <v>19</v>
      </c>
      <c r="N105" s="266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302</v>
      </c>
      <c r="AT105" s="217" t="s">
        <v>360</v>
      </c>
      <c r="AU105" s="217" t="s">
        <v>80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206</v>
      </c>
      <c r="BM105" s="217" t="s">
        <v>1640</v>
      </c>
    </row>
    <row r="106" s="2" customFormat="1" ht="16.5" customHeight="1">
      <c r="A106" s="40"/>
      <c r="B106" s="41"/>
      <c r="C106" s="257" t="s">
        <v>347</v>
      </c>
      <c r="D106" s="257" t="s">
        <v>360</v>
      </c>
      <c r="E106" s="258" t="s">
        <v>1641</v>
      </c>
      <c r="F106" s="259" t="s">
        <v>1532</v>
      </c>
      <c r="G106" s="260" t="s">
        <v>942</v>
      </c>
      <c r="H106" s="261">
        <v>1</v>
      </c>
      <c r="I106" s="262"/>
      <c r="J106" s="263">
        <f>ROUND(I106*H106,2)</f>
        <v>0</v>
      </c>
      <c r="K106" s="259" t="s">
        <v>19</v>
      </c>
      <c r="L106" s="264"/>
      <c r="M106" s="265" t="s">
        <v>19</v>
      </c>
      <c r="N106" s="266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302</v>
      </c>
      <c r="AT106" s="217" t="s">
        <v>360</v>
      </c>
      <c r="AU106" s="217" t="s">
        <v>80</v>
      </c>
      <c r="AY106" s="19" t="s">
        <v>178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206</v>
      </c>
      <c r="BM106" s="217" t="s">
        <v>1642</v>
      </c>
    </row>
    <row r="107" s="2" customFormat="1" ht="16.5" customHeight="1">
      <c r="A107" s="40"/>
      <c r="B107" s="41"/>
      <c r="C107" s="257" t="s">
        <v>351</v>
      </c>
      <c r="D107" s="257" t="s">
        <v>360</v>
      </c>
      <c r="E107" s="258" t="s">
        <v>1643</v>
      </c>
      <c r="F107" s="259" t="s">
        <v>1644</v>
      </c>
      <c r="G107" s="260" t="s">
        <v>942</v>
      </c>
      <c r="H107" s="261">
        <v>1</v>
      </c>
      <c r="I107" s="262"/>
      <c r="J107" s="263">
        <f>ROUND(I107*H107,2)</f>
        <v>0</v>
      </c>
      <c r="K107" s="259" t="s">
        <v>19</v>
      </c>
      <c r="L107" s="264"/>
      <c r="M107" s="265" t="s">
        <v>19</v>
      </c>
      <c r="N107" s="266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302</v>
      </c>
      <c r="AT107" s="217" t="s">
        <v>360</v>
      </c>
      <c r="AU107" s="217" t="s">
        <v>80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206</v>
      </c>
      <c r="BM107" s="217" t="s">
        <v>1645</v>
      </c>
    </row>
    <row r="108" s="2" customFormat="1" ht="16.5" customHeight="1">
      <c r="A108" s="40"/>
      <c r="B108" s="41"/>
      <c r="C108" s="206" t="s">
        <v>359</v>
      </c>
      <c r="D108" s="206" t="s">
        <v>181</v>
      </c>
      <c r="E108" s="207" t="s">
        <v>1646</v>
      </c>
      <c r="F108" s="208" t="s">
        <v>1647</v>
      </c>
      <c r="G108" s="209" t="s">
        <v>942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206</v>
      </c>
      <c r="AT108" s="217" t="s">
        <v>181</v>
      </c>
      <c r="AU108" s="217" t="s">
        <v>80</v>
      </c>
      <c r="AY108" s="19" t="s">
        <v>178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206</v>
      </c>
      <c r="BM108" s="217" t="s">
        <v>1648</v>
      </c>
    </row>
    <row r="109" s="2" customFormat="1" ht="16.5" customHeight="1">
      <c r="A109" s="40"/>
      <c r="B109" s="41"/>
      <c r="C109" s="206" t="s">
        <v>292</v>
      </c>
      <c r="D109" s="206" t="s">
        <v>181</v>
      </c>
      <c r="E109" s="207" t="s">
        <v>1649</v>
      </c>
      <c r="F109" s="208" t="s">
        <v>1650</v>
      </c>
      <c r="G109" s="209" t="s">
        <v>942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206</v>
      </c>
      <c r="AT109" s="217" t="s">
        <v>181</v>
      </c>
      <c r="AU109" s="217" t="s">
        <v>80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206</v>
      </c>
      <c r="BM109" s="217" t="s">
        <v>1651</v>
      </c>
    </row>
    <row r="110" s="2" customFormat="1" ht="16.5" customHeight="1">
      <c r="A110" s="40"/>
      <c r="B110" s="41"/>
      <c r="C110" s="206" t="s">
        <v>370</v>
      </c>
      <c r="D110" s="206" t="s">
        <v>181</v>
      </c>
      <c r="E110" s="207" t="s">
        <v>1652</v>
      </c>
      <c r="F110" s="208" t="s">
        <v>1653</v>
      </c>
      <c r="G110" s="209" t="s">
        <v>942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206</v>
      </c>
      <c r="AT110" s="217" t="s">
        <v>181</v>
      </c>
      <c r="AU110" s="217" t="s">
        <v>80</v>
      </c>
      <c r="AY110" s="19" t="s">
        <v>178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206</v>
      </c>
      <c r="BM110" s="217" t="s">
        <v>1654</v>
      </c>
    </row>
    <row r="111" s="2" customFormat="1" ht="37.8" customHeight="1">
      <c r="A111" s="40"/>
      <c r="B111" s="41"/>
      <c r="C111" s="257" t="s">
        <v>296</v>
      </c>
      <c r="D111" s="257" t="s">
        <v>360</v>
      </c>
      <c r="E111" s="258" t="s">
        <v>1655</v>
      </c>
      <c r="F111" s="259" t="s">
        <v>1656</v>
      </c>
      <c r="G111" s="260" t="s">
        <v>942</v>
      </c>
      <c r="H111" s="261">
        <v>1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302</v>
      </c>
      <c r="AT111" s="217" t="s">
        <v>360</v>
      </c>
      <c r="AU111" s="217" t="s">
        <v>80</v>
      </c>
      <c r="AY111" s="19" t="s">
        <v>178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206</v>
      </c>
      <c r="BM111" s="217" t="s">
        <v>1657</v>
      </c>
    </row>
    <row r="112" s="2" customFormat="1" ht="37.8" customHeight="1">
      <c r="A112" s="40"/>
      <c r="B112" s="41"/>
      <c r="C112" s="206" t="s">
        <v>379</v>
      </c>
      <c r="D112" s="206" t="s">
        <v>181</v>
      </c>
      <c r="E112" s="207" t="s">
        <v>1658</v>
      </c>
      <c r="F112" s="208" t="s">
        <v>1659</v>
      </c>
      <c r="G112" s="209" t="s">
        <v>942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206</v>
      </c>
      <c r="AT112" s="217" t="s">
        <v>181</v>
      </c>
      <c r="AU112" s="217" t="s">
        <v>80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206</v>
      </c>
      <c r="BM112" s="217" t="s">
        <v>1660</v>
      </c>
    </row>
    <row r="113" s="2" customFormat="1" ht="16.5" customHeight="1">
      <c r="A113" s="40"/>
      <c r="B113" s="41"/>
      <c r="C113" s="206" t="s">
        <v>302</v>
      </c>
      <c r="D113" s="206" t="s">
        <v>181</v>
      </c>
      <c r="E113" s="207" t="s">
        <v>1661</v>
      </c>
      <c r="F113" s="208" t="s">
        <v>1550</v>
      </c>
      <c r="G113" s="209" t="s">
        <v>942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206</v>
      </c>
      <c r="AT113" s="217" t="s">
        <v>181</v>
      </c>
      <c r="AU113" s="217" t="s">
        <v>80</v>
      </c>
      <c r="AY113" s="19" t="s">
        <v>178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206</v>
      </c>
      <c r="BM113" s="217" t="s">
        <v>1662</v>
      </c>
    </row>
    <row r="114" s="2" customFormat="1" ht="16.5" customHeight="1">
      <c r="A114" s="40"/>
      <c r="B114" s="41"/>
      <c r="C114" s="206" t="s">
        <v>392</v>
      </c>
      <c r="D114" s="206" t="s">
        <v>181</v>
      </c>
      <c r="E114" s="207" t="s">
        <v>1663</v>
      </c>
      <c r="F114" s="208" t="s">
        <v>1553</v>
      </c>
      <c r="G114" s="209" t="s">
        <v>942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206</v>
      </c>
      <c r="AT114" s="217" t="s">
        <v>181</v>
      </c>
      <c r="AU114" s="217" t="s">
        <v>80</v>
      </c>
      <c r="AY114" s="19" t="s">
        <v>178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206</v>
      </c>
      <c r="BM114" s="217" t="s">
        <v>1664</v>
      </c>
    </row>
    <row r="115" s="2" customFormat="1" ht="24.15" customHeight="1">
      <c r="A115" s="40"/>
      <c r="B115" s="41"/>
      <c r="C115" s="206" t="s">
        <v>309</v>
      </c>
      <c r="D115" s="206" t="s">
        <v>181</v>
      </c>
      <c r="E115" s="207" t="s">
        <v>1665</v>
      </c>
      <c r="F115" s="208" t="s">
        <v>1666</v>
      </c>
      <c r="G115" s="209" t="s">
        <v>891</v>
      </c>
      <c r="H115" s="270"/>
      <c r="I115" s="211"/>
      <c r="J115" s="212">
        <f>ROUND(I115*H115,2)</f>
        <v>0</v>
      </c>
      <c r="K115" s="208" t="s">
        <v>185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206</v>
      </c>
      <c r="AT115" s="217" t="s">
        <v>181</v>
      </c>
      <c r="AU115" s="217" t="s">
        <v>80</v>
      </c>
      <c r="AY115" s="19" t="s">
        <v>178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206</v>
      </c>
      <c r="BM115" s="217" t="s">
        <v>1667</v>
      </c>
    </row>
    <row r="116" s="2" customFormat="1">
      <c r="A116" s="40"/>
      <c r="B116" s="41"/>
      <c r="C116" s="42"/>
      <c r="D116" s="219" t="s">
        <v>187</v>
      </c>
      <c r="E116" s="42"/>
      <c r="F116" s="220" t="s">
        <v>1668</v>
      </c>
      <c r="G116" s="42"/>
      <c r="H116" s="42"/>
      <c r="I116" s="221"/>
      <c r="J116" s="42"/>
      <c r="K116" s="42"/>
      <c r="L116" s="46"/>
      <c r="M116" s="276"/>
      <c r="N116" s="277"/>
      <c r="O116" s="273"/>
      <c r="P116" s="273"/>
      <c r="Q116" s="273"/>
      <c r="R116" s="273"/>
      <c r="S116" s="273"/>
      <c r="T116" s="278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187</v>
      </c>
      <c r="AU116" s="19" t="s">
        <v>80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FFT53h2LTK1AT6HJpSPV3ouAggmmryo/Moi0kJpLK+fv/lovSUCmlSNBdkvrWEbudht4SF78JdFd4rKVfrIKLQ==" hashValue="O8v85/jyxkyFb64iqhWq/v763sj35RPjiB+rtWJVwQqgEKzNQKtWGq54yCiQDieaZmbqK2EIgNfwbXPrCT2DYw==" algorithmName="SHA-512" password="CC35"/>
  <autoFilter ref="C79:K11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116" r:id="rId1" display="https://podminky.urs.cz/item/CS_URS_2024_02/998742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1669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ROUND((SUM(BE80:BE124)),  2)</f>
        <v>0</v>
      </c>
      <c r="G33" s="40"/>
      <c r="H33" s="40"/>
      <c r="I33" s="150">
        <v>0.20999999999999999</v>
      </c>
      <c r="J33" s="149">
        <f>ROUND(((SUM(BE80:BE124))*I33),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ROUND((SUM(BF80:BF124)),  2)</f>
        <v>0</v>
      </c>
      <c r="G34" s="40"/>
      <c r="H34" s="40"/>
      <c r="I34" s="150">
        <v>0.12</v>
      </c>
      <c r="J34" s="149">
        <f>ROUND(((SUM(BF80:BF124))*I34),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ROUND((SUM(BG80:BG124)),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ROUND((SUM(BH80:BH124)),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ROUND((SUM(BI80:BI124)),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2024-079-15 - Profese - Slaboproud - SKS- strukturovaná kabeláž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1670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163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 xml:space="preserve"> ČZU - FLD  - Dřevařský pavilon, stavební úpravy m.č. 2.09, 2.10, 2.11, 2.12, 2.21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2024-079-15 - Profese - Slaboproud - SKS- strukturovaná kabeláž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KAMÝCKÁ 1176, PRAHA - SUCHDOL </v>
      </c>
      <c r="G74" s="42"/>
      <c r="H74" s="42"/>
      <c r="I74" s="34" t="s">
        <v>23</v>
      </c>
      <c r="J74" s="74" t="str">
        <f>IF(J12="","",J12)</f>
        <v>4. 10. 2024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ČZU V PRAZE, FAKULTA LESNICKÁ A DŘEVAŘSKÁ, Praha 6</v>
      </c>
      <c r="G76" s="42"/>
      <c r="H76" s="42"/>
      <c r="I76" s="34" t="s">
        <v>31</v>
      </c>
      <c r="J76" s="38" t="str">
        <f>E21</f>
        <v>Ing. Vladimír Čapka Gerstnerova 5/658 Praha 7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164</v>
      </c>
      <c r="D79" s="182" t="s">
        <v>57</v>
      </c>
      <c r="E79" s="182" t="s">
        <v>53</v>
      </c>
      <c r="F79" s="182" t="s">
        <v>54</v>
      </c>
      <c r="G79" s="182" t="s">
        <v>165</v>
      </c>
      <c r="H79" s="182" t="s">
        <v>166</v>
      </c>
      <c r="I79" s="182" t="s">
        <v>167</v>
      </c>
      <c r="J79" s="182" t="s">
        <v>140</v>
      </c>
      <c r="K79" s="183" t="s">
        <v>168</v>
      </c>
      <c r="L79" s="184"/>
      <c r="M79" s="94" t="s">
        <v>19</v>
      </c>
      <c r="N79" s="95" t="s">
        <v>42</v>
      </c>
      <c r="O79" s="95" t="s">
        <v>169</v>
      </c>
      <c r="P79" s="95" t="s">
        <v>170</v>
      </c>
      <c r="Q79" s="95" t="s">
        <v>171</v>
      </c>
      <c r="R79" s="95" t="s">
        <v>172</v>
      </c>
      <c r="S79" s="95" t="s">
        <v>173</v>
      </c>
      <c r="T79" s="96" t="s">
        <v>174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175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141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71</v>
      </c>
      <c r="E81" s="193" t="s">
        <v>1671</v>
      </c>
      <c r="F81" s="193" t="s">
        <v>1672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SUM(P82:P124)</f>
        <v>0</v>
      </c>
      <c r="Q81" s="198"/>
      <c r="R81" s="199">
        <f>SUM(R82:R124)</f>
        <v>0</v>
      </c>
      <c r="S81" s="198"/>
      <c r="T81" s="200">
        <f>SUM(T82:T124)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80</v>
      </c>
      <c r="AT81" s="202" t="s">
        <v>71</v>
      </c>
      <c r="AU81" s="202" t="s">
        <v>72</v>
      </c>
      <c r="AY81" s="201" t="s">
        <v>178</v>
      </c>
      <c r="BK81" s="203">
        <f>SUM(BK82:BK124)</f>
        <v>0</v>
      </c>
    </row>
    <row r="82" s="2" customFormat="1" ht="16.5" customHeight="1">
      <c r="A82" s="40"/>
      <c r="B82" s="41"/>
      <c r="C82" s="206" t="s">
        <v>80</v>
      </c>
      <c r="D82" s="206" t="s">
        <v>181</v>
      </c>
      <c r="E82" s="207" t="s">
        <v>1673</v>
      </c>
      <c r="F82" s="208" t="s">
        <v>1674</v>
      </c>
      <c r="G82" s="209" t="s">
        <v>942</v>
      </c>
      <c r="H82" s="210">
        <v>8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43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206</v>
      </c>
      <c r="AT82" s="217" t="s">
        <v>181</v>
      </c>
      <c r="AU82" s="217" t="s">
        <v>80</v>
      </c>
      <c r="AY82" s="19" t="s">
        <v>178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80</v>
      </c>
      <c r="BK82" s="218">
        <f>ROUND(I82*H82,2)</f>
        <v>0</v>
      </c>
      <c r="BL82" s="19" t="s">
        <v>206</v>
      </c>
      <c r="BM82" s="217" t="s">
        <v>1675</v>
      </c>
    </row>
    <row r="83" s="2" customFormat="1" ht="16.5" customHeight="1">
      <c r="A83" s="40"/>
      <c r="B83" s="41"/>
      <c r="C83" s="206" t="s">
        <v>82</v>
      </c>
      <c r="D83" s="206" t="s">
        <v>181</v>
      </c>
      <c r="E83" s="207" t="s">
        <v>1676</v>
      </c>
      <c r="F83" s="208" t="s">
        <v>1677</v>
      </c>
      <c r="G83" s="209" t="s">
        <v>942</v>
      </c>
      <c r="H83" s="210">
        <v>8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206</v>
      </c>
      <c r="AT83" s="217" t="s">
        <v>181</v>
      </c>
      <c r="AU83" s="217" t="s">
        <v>80</v>
      </c>
      <c r="AY83" s="19" t="s">
        <v>178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206</v>
      </c>
      <c r="BM83" s="217" t="s">
        <v>1678</v>
      </c>
    </row>
    <row r="84" s="2" customFormat="1" ht="16.5" customHeight="1">
      <c r="A84" s="40"/>
      <c r="B84" s="41"/>
      <c r="C84" s="206" t="s">
        <v>203</v>
      </c>
      <c r="D84" s="206" t="s">
        <v>181</v>
      </c>
      <c r="E84" s="207" t="s">
        <v>1679</v>
      </c>
      <c r="F84" s="208" t="s">
        <v>1680</v>
      </c>
      <c r="G84" s="209" t="s">
        <v>942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206</v>
      </c>
      <c r="AT84" s="217" t="s">
        <v>181</v>
      </c>
      <c r="AU84" s="217" t="s">
        <v>80</v>
      </c>
      <c r="AY84" s="19" t="s">
        <v>178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206</v>
      </c>
      <c r="BM84" s="217" t="s">
        <v>1681</v>
      </c>
    </row>
    <row r="85" s="2" customFormat="1" ht="16.5" customHeight="1">
      <c r="A85" s="40"/>
      <c r="B85" s="41"/>
      <c r="C85" s="206" t="s">
        <v>186</v>
      </c>
      <c r="D85" s="206" t="s">
        <v>181</v>
      </c>
      <c r="E85" s="207" t="s">
        <v>1682</v>
      </c>
      <c r="F85" s="208" t="s">
        <v>1683</v>
      </c>
      <c r="G85" s="209" t="s">
        <v>942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206</v>
      </c>
      <c r="AT85" s="217" t="s">
        <v>181</v>
      </c>
      <c r="AU85" s="217" t="s">
        <v>80</v>
      </c>
      <c r="AY85" s="19" t="s">
        <v>178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206</v>
      </c>
      <c r="BM85" s="217" t="s">
        <v>1684</v>
      </c>
    </row>
    <row r="86" s="2" customFormat="1" ht="16.5" customHeight="1">
      <c r="A86" s="40"/>
      <c r="B86" s="41"/>
      <c r="C86" s="206" t="s">
        <v>220</v>
      </c>
      <c r="D86" s="206" t="s">
        <v>181</v>
      </c>
      <c r="E86" s="207" t="s">
        <v>1685</v>
      </c>
      <c r="F86" s="208" t="s">
        <v>1686</v>
      </c>
      <c r="G86" s="209" t="s">
        <v>942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206</v>
      </c>
      <c r="AT86" s="217" t="s">
        <v>181</v>
      </c>
      <c r="AU86" s="217" t="s">
        <v>80</v>
      </c>
      <c r="AY86" s="19" t="s">
        <v>178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206</v>
      </c>
      <c r="BM86" s="217" t="s">
        <v>1687</v>
      </c>
    </row>
    <row r="87" s="2" customFormat="1" ht="16.5" customHeight="1">
      <c r="A87" s="40"/>
      <c r="B87" s="41"/>
      <c r="C87" s="206" t="s">
        <v>179</v>
      </c>
      <c r="D87" s="206" t="s">
        <v>181</v>
      </c>
      <c r="E87" s="207" t="s">
        <v>1688</v>
      </c>
      <c r="F87" s="208" t="s">
        <v>1689</v>
      </c>
      <c r="G87" s="209" t="s">
        <v>942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206</v>
      </c>
      <c r="AT87" s="217" t="s">
        <v>181</v>
      </c>
      <c r="AU87" s="217" t="s">
        <v>80</v>
      </c>
      <c r="AY87" s="19" t="s">
        <v>178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206</v>
      </c>
      <c r="BM87" s="217" t="s">
        <v>1690</v>
      </c>
    </row>
    <row r="88" s="2" customFormat="1" ht="16.5" customHeight="1">
      <c r="A88" s="40"/>
      <c r="B88" s="41"/>
      <c r="C88" s="206" t="s">
        <v>235</v>
      </c>
      <c r="D88" s="206" t="s">
        <v>181</v>
      </c>
      <c r="E88" s="207" t="s">
        <v>1691</v>
      </c>
      <c r="F88" s="208" t="s">
        <v>1692</v>
      </c>
      <c r="G88" s="209" t="s">
        <v>942</v>
      </c>
      <c r="H88" s="210">
        <v>14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206</v>
      </c>
      <c r="AT88" s="217" t="s">
        <v>181</v>
      </c>
      <c r="AU88" s="217" t="s">
        <v>80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206</v>
      </c>
      <c r="BM88" s="217" t="s">
        <v>1693</v>
      </c>
    </row>
    <row r="89" s="2" customFormat="1" ht="16.5" customHeight="1">
      <c r="A89" s="40"/>
      <c r="B89" s="41"/>
      <c r="C89" s="206" t="s">
        <v>224</v>
      </c>
      <c r="D89" s="206" t="s">
        <v>181</v>
      </c>
      <c r="E89" s="207" t="s">
        <v>1694</v>
      </c>
      <c r="F89" s="208" t="s">
        <v>1695</v>
      </c>
      <c r="G89" s="209" t="s">
        <v>942</v>
      </c>
      <c r="H89" s="210">
        <v>14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206</v>
      </c>
      <c r="AT89" s="217" t="s">
        <v>181</v>
      </c>
      <c r="AU89" s="217" t="s">
        <v>80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206</v>
      </c>
      <c r="BM89" s="217" t="s">
        <v>1696</v>
      </c>
    </row>
    <row r="90" s="2" customFormat="1" ht="16.5" customHeight="1">
      <c r="A90" s="40"/>
      <c r="B90" s="41"/>
      <c r="C90" s="206" t="s">
        <v>248</v>
      </c>
      <c r="D90" s="206" t="s">
        <v>181</v>
      </c>
      <c r="E90" s="207" t="s">
        <v>1697</v>
      </c>
      <c r="F90" s="208" t="s">
        <v>1698</v>
      </c>
      <c r="G90" s="209" t="s">
        <v>942</v>
      </c>
      <c r="H90" s="210">
        <v>14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206</v>
      </c>
      <c r="AT90" s="217" t="s">
        <v>181</v>
      </c>
      <c r="AU90" s="217" t="s">
        <v>80</v>
      </c>
      <c r="AY90" s="19" t="s">
        <v>178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206</v>
      </c>
      <c r="BM90" s="217" t="s">
        <v>1699</v>
      </c>
    </row>
    <row r="91" s="2" customFormat="1" ht="16.5" customHeight="1">
      <c r="A91" s="40"/>
      <c r="B91" s="41"/>
      <c r="C91" s="206" t="s">
        <v>230</v>
      </c>
      <c r="D91" s="206" t="s">
        <v>181</v>
      </c>
      <c r="E91" s="207" t="s">
        <v>1700</v>
      </c>
      <c r="F91" s="208" t="s">
        <v>1701</v>
      </c>
      <c r="G91" s="209" t="s">
        <v>942</v>
      </c>
      <c r="H91" s="210">
        <v>14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206</v>
      </c>
      <c r="AT91" s="217" t="s">
        <v>181</v>
      </c>
      <c r="AU91" s="217" t="s">
        <v>80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206</v>
      </c>
      <c r="BM91" s="217" t="s">
        <v>1702</v>
      </c>
    </row>
    <row r="92" s="2" customFormat="1" ht="16.5" customHeight="1">
      <c r="A92" s="40"/>
      <c r="B92" s="41"/>
      <c r="C92" s="206" t="s">
        <v>257</v>
      </c>
      <c r="D92" s="206" t="s">
        <v>181</v>
      </c>
      <c r="E92" s="207" t="s">
        <v>1703</v>
      </c>
      <c r="F92" s="208" t="s">
        <v>1704</v>
      </c>
      <c r="G92" s="209" t="s">
        <v>942</v>
      </c>
      <c r="H92" s="210">
        <v>8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206</v>
      </c>
      <c r="AT92" s="217" t="s">
        <v>181</v>
      </c>
      <c r="AU92" s="217" t="s">
        <v>80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206</v>
      </c>
      <c r="BM92" s="217" t="s">
        <v>1705</v>
      </c>
    </row>
    <row r="93" s="2" customFormat="1" ht="16.5" customHeight="1">
      <c r="A93" s="40"/>
      <c r="B93" s="41"/>
      <c r="C93" s="206" t="s">
        <v>8</v>
      </c>
      <c r="D93" s="206" t="s">
        <v>181</v>
      </c>
      <c r="E93" s="207" t="s">
        <v>1706</v>
      </c>
      <c r="F93" s="208" t="s">
        <v>1707</v>
      </c>
      <c r="G93" s="209" t="s">
        <v>942</v>
      </c>
      <c r="H93" s="210">
        <v>6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206</v>
      </c>
      <c r="AT93" s="217" t="s">
        <v>181</v>
      </c>
      <c r="AU93" s="217" t="s">
        <v>80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206</v>
      </c>
      <c r="BM93" s="217" t="s">
        <v>1708</v>
      </c>
    </row>
    <row r="94" s="2" customFormat="1" ht="16.5" customHeight="1">
      <c r="A94" s="40"/>
      <c r="B94" s="41"/>
      <c r="C94" s="206" t="s">
        <v>269</v>
      </c>
      <c r="D94" s="206" t="s">
        <v>181</v>
      </c>
      <c r="E94" s="207" t="s">
        <v>1709</v>
      </c>
      <c r="F94" s="208" t="s">
        <v>1710</v>
      </c>
      <c r="G94" s="209" t="s">
        <v>942</v>
      </c>
      <c r="H94" s="210">
        <v>2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206</v>
      </c>
      <c r="AT94" s="217" t="s">
        <v>181</v>
      </c>
      <c r="AU94" s="217" t="s">
        <v>80</v>
      </c>
      <c r="AY94" s="19" t="s">
        <v>178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206</v>
      </c>
      <c r="BM94" s="217" t="s">
        <v>1711</v>
      </c>
    </row>
    <row r="95" s="2" customFormat="1" ht="16.5" customHeight="1">
      <c r="A95" s="40"/>
      <c r="B95" s="41"/>
      <c r="C95" s="206" t="s">
        <v>242</v>
      </c>
      <c r="D95" s="206" t="s">
        <v>181</v>
      </c>
      <c r="E95" s="207" t="s">
        <v>1712</v>
      </c>
      <c r="F95" s="208" t="s">
        <v>1713</v>
      </c>
      <c r="G95" s="209" t="s">
        <v>942</v>
      </c>
      <c r="H95" s="210">
        <v>14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206</v>
      </c>
      <c r="AT95" s="217" t="s">
        <v>181</v>
      </c>
      <c r="AU95" s="217" t="s">
        <v>80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206</v>
      </c>
      <c r="BM95" s="217" t="s">
        <v>1714</v>
      </c>
    </row>
    <row r="96" s="2" customFormat="1" ht="16.5" customHeight="1">
      <c r="A96" s="40"/>
      <c r="B96" s="41"/>
      <c r="C96" s="206" t="s">
        <v>283</v>
      </c>
      <c r="D96" s="206" t="s">
        <v>181</v>
      </c>
      <c r="E96" s="207" t="s">
        <v>1715</v>
      </c>
      <c r="F96" s="208" t="s">
        <v>1716</v>
      </c>
      <c r="G96" s="209" t="s">
        <v>942</v>
      </c>
      <c r="H96" s="210">
        <v>14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206</v>
      </c>
      <c r="AT96" s="217" t="s">
        <v>181</v>
      </c>
      <c r="AU96" s="217" t="s">
        <v>80</v>
      </c>
      <c r="AY96" s="19" t="s">
        <v>178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206</v>
      </c>
      <c r="BM96" s="217" t="s">
        <v>1717</v>
      </c>
    </row>
    <row r="97" s="2" customFormat="1" ht="16.5" customHeight="1">
      <c r="A97" s="40"/>
      <c r="B97" s="41"/>
      <c r="C97" s="206" t="s">
        <v>206</v>
      </c>
      <c r="D97" s="206" t="s">
        <v>181</v>
      </c>
      <c r="E97" s="207" t="s">
        <v>1718</v>
      </c>
      <c r="F97" s="208" t="s">
        <v>1719</v>
      </c>
      <c r="G97" s="209" t="s">
        <v>942</v>
      </c>
      <c r="H97" s="210">
        <v>4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206</v>
      </c>
      <c r="AT97" s="217" t="s">
        <v>181</v>
      </c>
      <c r="AU97" s="217" t="s">
        <v>80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206</v>
      </c>
      <c r="BM97" s="217" t="s">
        <v>1720</v>
      </c>
    </row>
    <row r="98" s="2" customFormat="1" ht="16.5" customHeight="1">
      <c r="A98" s="40"/>
      <c r="B98" s="41"/>
      <c r="C98" s="206" t="s">
        <v>293</v>
      </c>
      <c r="D98" s="206" t="s">
        <v>181</v>
      </c>
      <c r="E98" s="207" t="s">
        <v>1721</v>
      </c>
      <c r="F98" s="208" t="s">
        <v>1722</v>
      </c>
      <c r="G98" s="209" t="s">
        <v>942</v>
      </c>
      <c r="H98" s="210">
        <v>4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206</v>
      </c>
      <c r="AT98" s="217" t="s">
        <v>181</v>
      </c>
      <c r="AU98" s="217" t="s">
        <v>80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206</v>
      </c>
      <c r="BM98" s="217" t="s">
        <v>1723</v>
      </c>
    </row>
    <row r="99" s="2" customFormat="1" ht="16.5" customHeight="1">
      <c r="A99" s="40"/>
      <c r="B99" s="41"/>
      <c r="C99" s="206" t="s">
        <v>255</v>
      </c>
      <c r="D99" s="206" t="s">
        <v>181</v>
      </c>
      <c r="E99" s="207" t="s">
        <v>1724</v>
      </c>
      <c r="F99" s="208" t="s">
        <v>1725</v>
      </c>
      <c r="G99" s="209" t="s">
        <v>942</v>
      </c>
      <c r="H99" s="210">
        <v>2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206</v>
      </c>
      <c r="AT99" s="217" t="s">
        <v>181</v>
      </c>
      <c r="AU99" s="217" t="s">
        <v>80</v>
      </c>
      <c r="AY99" s="19" t="s">
        <v>178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206</v>
      </c>
      <c r="BM99" s="217" t="s">
        <v>1726</v>
      </c>
    </row>
    <row r="100" s="2" customFormat="1" ht="24.15" customHeight="1">
      <c r="A100" s="40"/>
      <c r="B100" s="41"/>
      <c r="C100" s="206" t="s">
        <v>306</v>
      </c>
      <c r="D100" s="206" t="s">
        <v>181</v>
      </c>
      <c r="E100" s="207" t="s">
        <v>1727</v>
      </c>
      <c r="F100" s="208" t="s">
        <v>1728</v>
      </c>
      <c r="G100" s="209" t="s">
        <v>942</v>
      </c>
      <c r="H100" s="210">
        <v>2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206</v>
      </c>
      <c r="AT100" s="217" t="s">
        <v>181</v>
      </c>
      <c r="AU100" s="217" t="s">
        <v>80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206</v>
      </c>
      <c r="BM100" s="217" t="s">
        <v>1729</v>
      </c>
    </row>
    <row r="101" s="2" customFormat="1" ht="16.5" customHeight="1">
      <c r="A101" s="40"/>
      <c r="B101" s="41"/>
      <c r="C101" s="206" t="s">
        <v>260</v>
      </c>
      <c r="D101" s="206" t="s">
        <v>181</v>
      </c>
      <c r="E101" s="207" t="s">
        <v>1730</v>
      </c>
      <c r="F101" s="208" t="s">
        <v>1731</v>
      </c>
      <c r="G101" s="209" t="s">
        <v>942</v>
      </c>
      <c r="H101" s="210">
        <v>10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206</v>
      </c>
      <c r="AT101" s="217" t="s">
        <v>181</v>
      </c>
      <c r="AU101" s="217" t="s">
        <v>80</v>
      </c>
      <c r="AY101" s="19" t="s">
        <v>178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206</v>
      </c>
      <c r="BM101" s="217" t="s">
        <v>1732</v>
      </c>
    </row>
    <row r="102" s="2" customFormat="1" ht="16.5" customHeight="1">
      <c r="A102" s="40"/>
      <c r="B102" s="41"/>
      <c r="C102" s="206" t="s">
        <v>7</v>
      </c>
      <c r="D102" s="206" t="s">
        <v>181</v>
      </c>
      <c r="E102" s="207" t="s">
        <v>1733</v>
      </c>
      <c r="F102" s="208" t="s">
        <v>1734</v>
      </c>
      <c r="G102" s="209" t="s">
        <v>942</v>
      </c>
      <c r="H102" s="210">
        <v>10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206</v>
      </c>
      <c r="AT102" s="217" t="s">
        <v>181</v>
      </c>
      <c r="AU102" s="217" t="s">
        <v>80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206</v>
      </c>
      <c r="BM102" s="217" t="s">
        <v>1735</v>
      </c>
    </row>
    <row r="103" s="2" customFormat="1" ht="16.5" customHeight="1">
      <c r="A103" s="40"/>
      <c r="B103" s="41"/>
      <c r="C103" s="206" t="s">
        <v>265</v>
      </c>
      <c r="D103" s="206" t="s">
        <v>181</v>
      </c>
      <c r="E103" s="207" t="s">
        <v>1736</v>
      </c>
      <c r="F103" s="208" t="s">
        <v>1612</v>
      </c>
      <c r="G103" s="209" t="s">
        <v>223</v>
      </c>
      <c r="H103" s="210">
        <v>550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206</v>
      </c>
      <c r="AT103" s="217" t="s">
        <v>181</v>
      </c>
      <c r="AU103" s="217" t="s">
        <v>80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206</v>
      </c>
      <c r="BM103" s="217" t="s">
        <v>1737</v>
      </c>
    </row>
    <row r="104" s="2" customFormat="1" ht="16.5" customHeight="1">
      <c r="A104" s="40"/>
      <c r="B104" s="41"/>
      <c r="C104" s="206" t="s">
        <v>337</v>
      </c>
      <c r="D104" s="206" t="s">
        <v>181</v>
      </c>
      <c r="E104" s="207" t="s">
        <v>1738</v>
      </c>
      <c r="F104" s="208" t="s">
        <v>1739</v>
      </c>
      <c r="G104" s="209" t="s">
        <v>223</v>
      </c>
      <c r="H104" s="210">
        <v>550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206</v>
      </c>
      <c r="AT104" s="217" t="s">
        <v>181</v>
      </c>
      <c r="AU104" s="217" t="s">
        <v>80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206</v>
      </c>
      <c r="BM104" s="217" t="s">
        <v>1740</v>
      </c>
    </row>
    <row r="105" s="2" customFormat="1" ht="16.5" customHeight="1">
      <c r="A105" s="40"/>
      <c r="B105" s="41"/>
      <c r="C105" s="206" t="s">
        <v>272</v>
      </c>
      <c r="D105" s="206" t="s">
        <v>181</v>
      </c>
      <c r="E105" s="207" t="s">
        <v>1741</v>
      </c>
      <c r="F105" s="208" t="s">
        <v>1742</v>
      </c>
      <c r="G105" s="209" t="s">
        <v>942</v>
      </c>
      <c r="H105" s="210">
        <v>20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206</v>
      </c>
      <c r="AT105" s="217" t="s">
        <v>181</v>
      </c>
      <c r="AU105" s="217" t="s">
        <v>80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206</v>
      </c>
      <c r="BM105" s="217" t="s">
        <v>1743</v>
      </c>
    </row>
    <row r="106" s="2" customFormat="1" ht="16.5" customHeight="1">
      <c r="A106" s="40"/>
      <c r="B106" s="41"/>
      <c r="C106" s="206" t="s">
        <v>347</v>
      </c>
      <c r="D106" s="206" t="s">
        <v>181</v>
      </c>
      <c r="E106" s="207" t="s">
        <v>1744</v>
      </c>
      <c r="F106" s="208" t="s">
        <v>1745</v>
      </c>
      <c r="G106" s="209" t="s">
        <v>942</v>
      </c>
      <c r="H106" s="210">
        <v>20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206</v>
      </c>
      <c r="AT106" s="217" t="s">
        <v>181</v>
      </c>
      <c r="AU106" s="217" t="s">
        <v>80</v>
      </c>
      <c r="AY106" s="19" t="s">
        <v>178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206</v>
      </c>
      <c r="BM106" s="217" t="s">
        <v>1746</v>
      </c>
    </row>
    <row r="107" s="2" customFormat="1" ht="16.5" customHeight="1">
      <c r="A107" s="40"/>
      <c r="B107" s="41"/>
      <c r="C107" s="206" t="s">
        <v>351</v>
      </c>
      <c r="D107" s="206" t="s">
        <v>181</v>
      </c>
      <c r="E107" s="207" t="s">
        <v>1747</v>
      </c>
      <c r="F107" s="208" t="s">
        <v>1748</v>
      </c>
      <c r="G107" s="209" t="s">
        <v>942</v>
      </c>
      <c r="H107" s="210">
        <v>25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206</v>
      </c>
      <c r="AT107" s="217" t="s">
        <v>181</v>
      </c>
      <c r="AU107" s="217" t="s">
        <v>80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206</v>
      </c>
      <c r="BM107" s="217" t="s">
        <v>1749</v>
      </c>
    </row>
    <row r="108" s="2" customFormat="1" ht="16.5" customHeight="1">
      <c r="A108" s="40"/>
      <c r="B108" s="41"/>
      <c r="C108" s="206" t="s">
        <v>359</v>
      </c>
      <c r="D108" s="206" t="s">
        <v>181</v>
      </c>
      <c r="E108" s="207" t="s">
        <v>1750</v>
      </c>
      <c r="F108" s="208" t="s">
        <v>1751</v>
      </c>
      <c r="G108" s="209" t="s">
        <v>942</v>
      </c>
      <c r="H108" s="210">
        <v>25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206</v>
      </c>
      <c r="AT108" s="217" t="s">
        <v>181</v>
      </c>
      <c r="AU108" s="217" t="s">
        <v>80</v>
      </c>
      <c r="AY108" s="19" t="s">
        <v>178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206</v>
      </c>
      <c r="BM108" s="217" t="s">
        <v>1752</v>
      </c>
    </row>
    <row r="109" s="2" customFormat="1" ht="16.5" customHeight="1">
      <c r="A109" s="40"/>
      <c r="B109" s="41"/>
      <c r="C109" s="206" t="s">
        <v>292</v>
      </c>
      <c r="D109" s="206" t="s">
        <v>181</v>
      </c>
      <c r="E109" s="207" t="s">
        <v>1753</v>
      </c>
      <c r="F109" s="208" t="s">
        <v>1754</v>
      </c>
      <c r="G109" s="209" t="s">
        <v>223</v>
      </c>
      <c r="H109" s="210">
        <v>70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206</v>
      </c>
      <c r="AT109" s="217" t="s">
        <v>181</v>
      </c>
      <c r="AU109" s="217" t="s">
        <v>80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206</v>
      </c>
      <c r="BM109" s="217" t="s">
        <v>1755</v>
      </c>
    </row>
    <row r="110" s="2" customFormat="1" ht="16.5" customHeight="1">
      <c r="A110" s="40"/>
      <c r="B110" s="41"/>
      <c r="C110" s="206" t="s">
        <v>370</v>
      </c>
      <c r="D110" s="206" t="s">
        <v>181</v>
      </c>
      <c r="E110" s="207" t="s">
        <v>1756</v>
      </c>
      <c r="F110" s="208" t="s">
        <v>1757</v>
      </c>
      <c r="G110" s="209" t="s">
        <v>223</v>
      </c>
      <c r="H110" s="210">
        <v>60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206</v>
      </c>
      <c r="AT110" s="217" t="s">
        <v>181</v>
      </c>
      <c r="AU110" s="217" t="s">
        <v>80</v>
      </c>
      <c r="AY110" s="19" t="s">
        <v>178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206</v>
      </c>
      <c r="BM110" s="217" t="s">
        <v>1758</v>
      </c>
    </row>
    <row r="111" s="2" customFormat="1" ht="16.5" customHeight="1">
      <c r="A111" s="40"/>
      <c r="B111" s="41"/>
      <c r="C111" s="206" t="s">
        <v>296</v>
      </c>
      <c r="D111" s="206" t="s">
        <v>181</v>
      </c>
      <c r="E111" s="207" t="s">
        <v>1759</v>
      </c>
      <c r="F111" s="208" t="s">
        <v>1760</v>
      </c>
      <c r="G111" s="209" t="s">
        <v>223</v>
      </c>
      <c r="H111" s="210">
        <v>10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206</v>
      </c>
      <c r="AT111" s="217" t="s">
        <v>181</v>
      </c>
      <c r="AU111" s="217" t="s">
        <v>80</v>
      </c>
      <c r="AY111" s="19" t="s">
        <v>178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206</v>
      </c>
      <c r="BM111" s="217" t="s">
        <v>1761</v>
      </c>
    </row>
    <row r="112" s="2" customFormat="1" ht="16.5" customHeight="1">
      <c r="A112" s="40"/>
      <c r="B112" s="41"/>
      <c r="C112" s="206" t="s">
        <v>379</v>
      </c>
      <c r="D112" s="206" t="s">
        <v>181</v>
      </c>
      <c r="E112" s="207" t="s">
        <v>1762</v>
      </c>
      <c r="F112" s="208" t="s">
        <v>1763</v>
      </c>
      <c r="G112" s="209" t="s">
        <v>223</v>
      </c>
      <c r="H112" s="210">
        <v>70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206</v>
      </c>
      <c r="AT112" s="217" t="s">
        <v>181</v>
      </c>
      <c r="AU112" s="217" t="s">
        <v>80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206</v>
      </c>
      <c r="BM112" s="217" t="s">
        <v>1764</v>
      </c>
    </row>
    <row r="113" s="2" customFormat="1" ht="16.5" customHeight="1">
      <c r="A113" s="40"/>
      <c r="B113" s="41"/>
      <c r="C113" s="206" t="s">
        <v>302</v>
      </c>
      <c r="D113" s="206" t="s">
        <v>181</v>
      </c>
      <c r="E113" s="207" t="s">
        <v>1765</v>
      </c>
      <c r="F113" s="208" t="s">
        <v>1766</v>
      </c>
      <c r="G113" s="209" t="s">
        <v>223</v>
      </c>
      <c r="H113" s="210">
        <v>70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206</v>
      </c>
      <c r="AT113" s="217" t="s">
        <v>181</v>
      </c>
      <c r="AU113" s="217" t="s">
        <v>80</v>
      </c>
      <c r="AY113" s="19" t="s">
        <v>178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206</v>
      </c>
      <c r="BM113" s="217" t="s">
        <v>1767</v>
      </c>
    </row>
    <row r="114" s="2" customFormat="1" ht="16.5" customHeight="1">
      <c r="A114" s="40"/>
      <c r="B114" s="41"/>
      <c r="C114" s="206" t="s">
        <v>392</v>
      </c>
      <c r="D114" s="206" t="s">
        <v>181</v>
      </c>
      <c r="E114" s="207" t="s">
        <v>1768</v>
      </c>
      <c r="F114" s="208" t="s">
        <v>1532</v>
      </c>
      <c r="G114" s="209" t="s">
        <v>942</v>
      </c>
      <c r="H114" s="210">
        <v>2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206</v>
      </c>
      <c r="AT114" s="217" t="s">
        <v>181</v>
      </c>
      <c r="AU114" s="217" t="s">
        <v>80</v>
      </c>
      <c r="AY114" s="19" t="s">
        <v>178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206</v>
      </c>
      <c r="BM114" s="217" t="s">
        <v>1769</v>
      </c>
    </row>
    <row r="115" s="2" customFormat="1" ht="16.5" customHeight="1">
      <c r="A115" s="40"/>
      <c r="B115" s="41"/>
      <c r="C115" s="206" t="s">
        <v>309</v>
      </c>
      <c r="D115" s="206" t="s">
        <v>181</v>
      </c>
      <c r="E115" s="207" t="s">
        <v>1770</v>
      </c>
      <c r="F115" s="208" t="s">
        <v>1644</v>
      </c>
      <c r="G115" s="209" t="s">
        <v>942</v>
      </c>
      <c r="H115" s="210">
        <v>2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206</v>
      </c>
      <c r="AT115" s="217" t="s">
        <v>181</v>
      </c>
      <c r="AU115" s="217" t="s">
        <v>80</v>
      </c>
      <c r="AY115" s="19" t="s">
        <v>178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206</v>
      </c>
      <c r="BM115" s="217" t="s">
        <v>1771</v>
      </c>
    </row>
    <row r="116" s="2" customFormat="1" ht="16.5" customHeight="1">
      <c r="A116" s="40"/>
      <c r="B116" s="41"/>
      <c r="C116" s="206" t="s">
        <v>403</v>
      </c>
      <c r="D116" s="206" t="s">
        <v>181</v>
      </c>
      <c r="E116" s="207" t="s">
        <v>1772</v>
      </c>
      <c r="F116" s="208" t="s">
        <v>1773</v>
      </c>
      <c r="G116" s="209" t="s">
        <v>942</v>
      </c>
      <c r="H116" s="210">
        <v>30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206</v>
      </c>
      <c r="AT116" s="217" t="s">
        <v>181</v>
      </c>
      <c r="AU116" s="217" t="s">
        <v>80</v>
      </c>
      <c r="AY116" s="19" t="s">
        <v>178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206</v>
      </c>
      <c r="BM116" s="217" t="s">
        <v>1774</v>
      </c>
    </row>
    <row r="117" s="2" customFormat="1" ht="16.5" customHeight="1">
      <c r="A117" s="40"/>
      <c r="B117" s="41"/>
      <c r="C117" s="206" t="s">
        <v>315</v>
      </c>
      <c r="D117" s="206" t="s">
        <v>181</v>
      </c>
      <c r="E117" s="207" t="s">
        <v>1775</v>
      </c>
      <c r="F117" s="208" t="s">
        <v>1776</v>
      </c>
      <c r="G117" s="209" t="s">
        <v>942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206</v>
      </c>
      <c r="AT117" s="217" t="s">
        <v>181</v>
      </c>
      <c r="AU117" s="217" t="s">
        <v>80</v>
      </c>
      <c r="AY117" s="19" t="s">
        <v>178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206</v>
      </c>
      <c r="BM117" s="217" t="s">
        <v>1777</v>
      </c>
    </row>
    <row r="118" s="2" customFormat="1" ht="16.5" customHeight="1">
      <c r="A118" s="40"/>
      <c r="B118" s="41"/>
      <c r="C118" s="206" t="s">
        <v>413</v>
      </c>
      <c r="D118" s="206" t="s">
        <v>181</v>
      </c>
      <c r="E118" s="207" t="s">
        <v>1778</v>
      </c>
      <c r="F118" s="208" t="s">
        <v>1779</v>
      </c>
      <c r="G118" s="209" t="s">
        <v>942</v>
      </c>
      <c r="H118" s="210">
        <v>30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206</v>
      </c>
      <c r="AT118" s="217" t="s">
        <v>181</v>
      </c>
      <c r="AU118" s="217" t="s">
        <v>80</v>
      </c>
      <c r="AY118" s="19" t="s">
        <v>178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206</v>
      </c>
      <c r="BM118" s="217" t="s">
        <v>1780</v>
      </c>
    </row>
    <row r="119" s="2" customFormat="1" ht="37.8" customHeight="1">
      <c r="A119" s="40"/>
      <c r="B119" s="41"/>
      <c r="C119" s="206" t="s">
        <v>325</v>
      </c>
      <c r="D119" s="206" t="s">
        <v>181</v>
      </c>
      <c r="E119" s="207" t="s">
        <v>1781</v>
      </c>
      <c r="F119" s="208" t="s">
        <v>1538</v>
      </c>
      <c r="G119" s="209" t="s">
        <v>942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206</v>
      </c>
      <c r="AT119" s="217" t="s">
        <v>181</v>
      </c>
      <c r="AU119" s="217" t="s">
        <v>80</v>
      </c>
      <c r="AY119" s="19" t="s">
        <v>178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206</v>
      </c>
      <c r="BM119" s="217" t="s">
        <v>1782</v>
      </c>
    </row>
    <row r="120" s="2" customFormat="1" ht="37.8" customHeight="1">
      <c r="A120" s="40"/>
      <c r="B120" s="41"/>
      <c r="C120" s="206" t="s">
        <v>422</v>
      </c>
      <c r="D120" s="206" t="s">
        <v>181</v>
      </c>
      <c r="E120" s="207" t="s">
        <v>1783</v>
      </c>
      <c r="F120" s="208" t="s">
        <v>1784</v>
      </c>
      <c r="G120" s="209" t="s">
        <v>942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206</v>
      </c>
      <c r="AT120" s="217" t="s">
        <v>181</v>
      </c>
      <c r="AU120" s="217" t="s">
        <v>80</v>
      </c>
      <c r="AY120" s="19" t="s">
        <v>178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206</v>
      </c>
      <c r="BM120" s="217" t="s">
        <v>1785</v>
      </c>
    </row>
    <row r="121" s="2" customFormat="1" ht="16.5" customHeight="1">
      <c r="A121" s="40"/>
      <c r="B121" s="41"/>
      <c r="C121" s="206" t="s">
        <v>334</v>
      </c>
      <c r="D121" s="206" t="s">
        <v>181</v>
      </c>
      <c r="E121" s="207" t="s">
        <v>1786</v>
      </c>
      <c r="F121" s="208" t="s">
        <v>1550</v>
      </c>
      <c r="G121" s="209" t="s">
        <v>942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206</v>
      </c>
      <c r="AT121" s="217" t="s">
        <v>181</v>
      </c>
      <c r="AU121" s="217" t="s">
        <v>80</v>
      </c>
      <c r="AY121" s="19" t="s">
        <v>178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206</v>
      </c>
      <c r="BM121" s="217" t="s">
        <v>1787</v>
      </c>
    </row>
    <row r="122" s="2" customFormat="1" ht="16.5" customHeight="1">
      <c r="A122" s="40"/>
      <c r="B122" s="41"/>
      <c r="C122" s="206" t="s">
        <v>433</v>
      </c>
      <c r="D122" s="206" t="s">
        <v>181</v>
      </c>
      <c r="E122" s="207" t="s">
        <v>1788</v>
      </c>
      <c r="F122" s="208" t="s">
        <v>1553</v>
      </c>
      <c r="G122" s="209" t="s">
        <v>942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206</v>
      </c>
      <c r="AT122" s="217" t="s">
        <v>181</v>
      </c>
      <c r="AU122" s="217" t="s">
        <v>80</v>
      </c>
      <c r="AY122" s="19" t="s">
        <v>178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206</v>
      </c>
      <c r="BM122" s="217" t="s">
        <v>1789</v>
      </c>
    </row>
    <row r="123" s="2" customFormat="1" ht="24.15" customHeight="1">
      <c r="A123" s="40"/>
      <c r="B123" s="41"/>
      <c r="C123" s="206" t="s">
        <v>340</v>
      </c>
      <c r="D123" s="206" t="s">
        <v>181</v>
      </c>
      <c r="E123" s="207" t="s">
        <v>1665</v>
      </c>
      <c r="F123" s="208" t="s">
        <v>1666</v>
      </c>
      <c r="G123" s="209" t="s">
        <v>891</v>
      </c>
      <c r="H123" s="270"/>
      <c r="I123" s="211"/>
      <c r="J123" s="212">
        <f>ROUND(I123*H123,2)</f>
        <v>0</v>
      </c>
      <c r="K123" s="208" t="s">
        <v>185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206</v>
      </c>
      <c r="AT123" s="217" t="s">
        <v>181</v>
      </c>
      <c r="AU123" s="217" t="s">
        <v>80</v>
      </c>
      <c r="AY123" s="19" t="s">
        <v>178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206</v>
      </c>
      <c r="BM123" s="217" t="s">
        <v>1790</v>
      </c>
    </row>
    <row r="124" s="2" customFormat="1">
      <c r="A124" s="40"/>
      <c r="B124" s="41"/>
      <c r="C124" s="42"/>
      <c r="D124" s="219" t="s">
        <v>187</v>
      </c>
      <c r="E124" s="42"/>
      <c r="F124" s="220" t="s">
        <v>1668</v>
      </c>
      <c r="G124" s="42"/>
      <c r="H124" s="42"/>
      <c r="I124" s="221"/>
      <c r="J124" s="42"/>
      <c r="K124" s="42"/>
      <c r="L124" s="46"/>
      <c r="M124" s="276"/>
      <c r="N124" s="277"/>
      <c r="O124" s="273"/>
      <c r="P124" s="273"/>
      <c r="Q124" s="273"/>
      <c r="R124" s="273"/>
      <c r="S124" s="273"/>
      <c r="T124" s="278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187</v>
      </c>
      <c r="AU124" s="19" t="s">
        <v>80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2DzgSRKrzaUtPlAMrzw05rJ3NP9Gcd7fVa0DFjncJyatmoGkFRgriadhQFxOT1HpOpEW20QZ7HJ3bU4pnJkiYw==" hashValue="rvwgznsbjwO5RG54aB6vrwY18tSwHBWTeCwru4OXrXWCzoy34/CU0sihCYRmzfpb0sTlnJuQdMQa1hDx0cVOIg==" algorithmName="SHA-512" password="CC35"/>
  <autoFilter ref="C79:K12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124" r:id="rId1" display="https://podminky.urs.cz/item/CS_URS_2024_02/998742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ROUND((SUM(BE81:BE121)),  2)</f>
        <v>0</v>
      </c>
      <c r="G33" s="40"/>
      <c r="H33" s="40"/>
      <c r="I33" s="150">
        <v>0.20999999999999999</v>
      </c>
      <c r="J33" s="149">
        <f>ROUND(((SUM(BE81:BE121))*I33),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ROUND((SUM(BF81:BF121)),  2)</f>
        <v>0</v>
      </c>
      <c r="G34" s="40"/>
      <c r="H34" s="40"/>
      <c r="I34" s="150">
        <v>0.12</v>
      </c>
      <c r="J34" s="149">
        <f>ROUND(((SUM(BF81:BF121))*I34),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ROUND((SUM(BG81:BG121)),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ROUND((SUM(BH81:BH121)),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ROUND((SUM(BI81:BI121)),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2024-079-16 - Profese - Slaboproud - EZS a tísňový systém, EKV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1792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1793</v>
      </c>
      <c r="E61" s="170"/>
      <c r="F61" s="170"/>
      <c r="G61" s="170"/>
      <c r="H61" s="170"/>
      <c r="I61" s="170"/>
      <c r="J61" s="171">
        <f>J101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163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 xml:space="preserve"> ČZU - FLD  - Dřevařský pavilon, stavební úpravy m.č. 2.09, 2.10, 2.11, 2.12, 2.21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2024-079-16 - Profese - Slaboproud - EZS a tísňový systém, EKV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KAMÝCKÁ 1176, PRAHA - SUCHDOL </v>
      </c>
      <c r="G75" s="42"/>
      <c r="H75" s="42"/>
      <c r="I75" s="34" t="s">
        <v>23</v>
      </c>
      <c r="J75" s="74" t="str">
        <f>IF(J12="","",J12)</f>
        <v>4. 10. 2024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ČZU V PRAZE, FAKULTA LESNICKÁ A DŘEVAŘSKÁ, Praha 6</v>
      </c>
      <c r="G77" s="42"/>
      <c r="H77" s="42"/>
      <c r="I77" s="34" t="s">
        <v>31</v>
      </c>
      <c r="J77" s="38" t="str">
        <f>E21</f>
        <v>Ing. Vladimír Čapka Gerstnerova 5/658 Praha 7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164</v>
      </c>
      <c r="D80" s="182" t="s">
        <v>57</v>
      </c>
      <c r="E80" s="182" t="s">
        <v>53</v>
      </c>
      <c r="F80" s="182" t="s">
        <v>54</v>
      </c>
      <c r="G80" s="182" t="s">
        <v>165</v>
      </c>
      <c r="H80" s="182" t="s">
        <v>166</v>
      </c>
      <c r="I80" s="182" t="s">
        <v>167</v>
      </c>
      <c r="J80" s="182" t="s">
        <v>140</v>
      </c>
      <c r="K80" s="183" t="s">
        <v>168</v>
      </c>
      <c r="L80" s="184"/>
      <c r="M80" s="94" t="s">
        <v>19</v>
      </c>
      <c r="N80" s="95" t="s">
        <v>42</v>
      </c>
      <c r="O80" s="95" t="s">
        <v>169</v>
      </c>
      <c r="P80" s="95" t="s">
        <v>170</v>
      </c>
      <c r="Q80" s="95" t="s">
        <v>171</v>
      </c>
      <c r="R80" s="95" t="s">
        <v>172</v>
      </c>
      <c r="S80" s="95" t="s">
        <v>173</v>
      </c>
      <c r="T80" s="96" t="s">
        <v>174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175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P82+P101</f>
        <v>0</v>
      </c>
      <c r="Q81" s="98"/>
      <c r="R81" s="187">
        <f>R82+R101</f>
        <v>0</v>
      </c>
      <c r="S81" s="98"/>
      <c r="T81" s="188">
        <f>T82+T101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141</v>
      </c>
      <c r="BK81" s="189">
        <f>BK82+BK101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1794</v>
      </c>
      <c r="F82" s="193" t="s">
        <v>1795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SUM(P83:P100)</f>
        <v>0</v>
      </c>
      <c r="Q82" s="198"/>
      <c r="R82" s="199">
        <f>SUM(R83:R100)</f>
        <v>0</v>
      </c>
      <c r="S82" s="198"/>
      <c r="T82" s="200">
        <f>SUM(T83:T100)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80</v>
      </c>
      <c r="AT82" s="202" t="s">
        <v>71</v>
      </c>
      <c r="AU82" s="202" t="s">
        <v>72</v>
      </c>
      <c r="AY82" s="201" t="s">
        <v>178</v>
      </c>
      <c r="BK82" s="203">
        <f>SUM(BK83:BK100)</f>
        <v>0</v>
      </c>
    </row>
    <row r="83" s="2" customFormat="1" ht="16.5" customHeight="1">
      <c r="A83" s="40"/>
      <c r="B83" s="41"/>
      <c r="C83" s="206" t="s">
        <v>80</v>
      </c>
      <c r="D83" s="206" t="s">
        <v>181</v>
      </c>
      <c r="E83" s="207" t="s">
        <v>1796</v>
      </c>
      <c r="F83" s="208" t="s">
        <v>1797</v>
      </c>
      <c r="G83" s="209" t="s">
        <v>942</v>
      </c>
      <c r="H83" s="210">
        <v>2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206</v>
      </c>
      <c r="AT83" s="217" t="s">
        <v>181</v>
      </c>
      <c r="AU83" s="217" t="s">
        <v>80</v>
      </c>
      <c r="AY83" s="19" t="s">
        <v>178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206</v>
      </c>
      <c r="BM83" s="217" t="s">
        <v>1798</v>
      </c>
    </row>
    <row r="84" s="2" customFormat="1" ht="16.5" customHeight="1">
      <c r="A84" s="40"/>
      <c r="B84" s="41"/>
      <c r="C84" s="206" t="s">
        <v>82</v>
      </c>
      <c r="D84" s="206" t="s">
        <v>181</v>
      </c>
      <c r="E84" s="207" t="s">
        <v>1799</v>
      </c>
      <c r="F84" s="208" t="s">
        <v>1800</v>
      </c>
      <c r="G84" s="209" t="s">
        <v>942</v>
      </c>
      <c r="H84" s="210">
        <v>2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206</v>
      </c>
      <c r="AT84" s="217" t="s">
        <v>181</v>
      </c>
      <c r="AU84" s="217" t="s">
        <v>80</v>
      </c>
      <c r="AY84" s="19" t="s">
        <v>178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206</v>
      </c>
      <c r="BM84" s="217" t="s">
        <v>1801</v>
      </c>
    </row>
    <row r="85" s="2" customFormat="1" ht="16.5" customHeight="1">
      <c r="A85" s="40"/>
      <c r="B85" s="41"/>
      <c r="C85" s="206" t="s">
        <v>203</v>
      </c>
      <c r="D85" s="206" t="s">
        <v>181</v>
      </c>
      <c r="E85" s="207" t="s">
        <v>1611</v>
      </c>
      <c r="F85" s="208" t="s">
        <v>1612</v>
      </c>
      <c r="G85" s="209" t="s">
        <v>223</v>
      </c>
      <c r="H85" s="210">
        <v>30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206</v>
      </c>
      <c r="AT85" s="217" t="s">
        <v>181</v>
      </c>
      <c r="AU85" s="217" t="s">
        <v>80</v>
      </c>
      <c r="AY85" s="19" t="s">
        <v>178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206</v>
      </c>
      <c r="BM85" s="217" t="s">
        <v>1802</v>
      </c>
    </row>
    <row r="86" s="2" customFormat="1" ht="24.15" customHeight="1">
      <c r="A86" s="40"/>
      <c r="B86" s="41"/>
      <c r="C86" s="257" t="s">
        <v>186</v>
      </c>
      <c r="D86" s="257" t="s">
        <v>360</v>
      </c>
      <c r="E86" s="258" t="s">
        <v>1803</v>
      </c>
      <c r="F86" s="259" t="s">
        <v>1804</v>
      </c>
      <c r="G86" s="260" t="s">
        <v>223</v>
      </c>
      <c r="H86" s="261">
        <v>30</v>
      </c>
      <c r="I86" s="262"/>
      <c r="J86" s="263">
        <f>ROUND(I86*H86,2)</f>
        <v>0</v>
      </c>
      <c r="K86" s="259" t="s">
        <v>19</v>
      </c>
      <c r="L86" s="264"/>
      <c r="M86" s="265" t="s">
        <v>19</v>
      </c>
      <c r="N86" s="266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302</v>
      </c>
      <c r="AT86" s="217" t="s">
        <v>360</v>
      </c>
      <c r="AU86" s="217" t="s">
        <v>80</v>
      </c>
      <c r="AY86" s="19" t="s">
        <v>178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206</v>
      </c>
      <c r="BM86" s="217" t="s">
        <v>1805</v>
      </c>
    </row>
    <row r="87" s="2" customFormat="1" ht="24.15" customHeight="1">
      <c r="A87" s="40"/>
      <c r="B87" s="41"/>
      <c r="C87" s="206" t="s">
        <v>220</v>
      </c>
      <c r="D87" s="206" t="s">
        <v>181</v>
      </c>
      <c r="E87" s="207" t="s">
        <v>1806</v>
      </c>
      <c r="F87" s="208" t="s">
        <v>1742</v>
      </c>
      <c r="G87" s="209" t="s">
        <v>942</v>
      </c>
      <c r="H87" s="210">
        <v>16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206</v>
      </c>
      <c r="AT87" s="217" t="s">
        <v>181</v>
      </c>
      <c r="AU87" s="217" t="s">
        <v>80</v>
      </c>
      <c r="AY87" s="19" t="s">
        <v>178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206</v>
      </c>
      <c r="BM87" s="217" t="s">
        <v>1807</v>
      </c>
    </row>
    <row r="88" s="2" customFormat="1" ht="24.15" customHeight="1">
      <c r="A88" s="40"/>
      <c r="B88" s="41"/>
      <c r="C88" s="257" t="s">
        <v>179</v>
      </c>
      <c r="D88" s="257" t="s">
        <v>360</v>
      </c>
      <c r="E88" s="258" t="s">
        <v>1808</v>
      </c>
      <c r="F88" s="259" t="s">
        <v>1745</v>
      </c>
      <c r="G88" s="260" t="s">
        <v>942</v>
      </c>
      <c r="H88" s="261">
        <v>16</v>
      </c>
      <c r="I88" s="262"/>
      <c r="J88" s="263">
        <f>ROUND(I88*H88,2)</f>
        <v>0</v>
      </c>
      <c r="K88" s="259" t="s">
        <v>19</v>
      </c>
      <c r="L88" s="264"/>
      <c r="M88" s="265" t="s">
        <v>19</v>
      </c>
      <c r="N88" s="266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302</v>
      </c>
      <c r="AT88" s="217" t="s">
        <v>360</v>
      </c>
      <c r="AU88" s="217" t="s">
        <v>80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206</v>
      </c>
      <c r="BM88" s="217" t="s">
        <v>1809</v>
      </c>
    </row>
    <row r="89" s="2" customFormat="1" ht="16.5" customHeight="1">
      <c r="A89" s="40"/>
      <c r="B89" s="41"/>
      <c r="C89" s="206" t="s">
        <v>235</v>
      </c>
      <c r="D89" s="206" t="s">
        <v>181</v>
      </c>
      <c r="E89" s="207" t="s">
        <v>1810</v>
      </c>
      <c r="F89" s="208" t="s">
        <v>1754</v>
      </c>
      <c r="G89" s="209" t="s">
        <v>223</v>
      </c>
      <c r="H89" s="210">
        <v>5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206</v>
      </c>
      <c r="AT89" s="217" t="s">
        <v>181</v>
      </c>
      <c r="AU89" s="217" t="s">
        <v>80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206</v>
      </c>
      <c r="BM89" s="217" t="s">
        <v>1811</v>
      </c>
    </row>
    <row r="90" s="2" customFormat="1" ht="24.15" customHeight="1">
      <c r="A90" s="40"/>
      <c r="B90" s="41"/>
      <c r="C90" s="257" t="s">
        <v>224</v>
      </c>
      <c r="D90" s="257" t="s">
        <v>360</v>
      </c>
      <c r="E90" s="258" t="s">
        <v>1812</v>
      </c>
      <c r="F90" s="259" t="s">
        <v>1757</v>
      </c>
      <c r="G90" s="260" t="s">
        <v>223</v>
      </c>
      <c r="H90" s="261">
        <v>5</v>
      </c>
      <c r="I90" s="262"/>
      <c r="J90" s="263">
        <f>ROUND(I90*H90,2)</f>
        <v>0</v>
      </c>
      <c r="K90" s="259" t="s">
        <v>19</v>
      </c>
      <c r="L90" s="264"/>
      <c r="M90" s="265" t="s">
        <v>19</v>
      </c>
      <c r="N90" s="266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302</v>
      </c>
      <c r="AT90" s="217" t="s">
        <v>360</v>
      </c>
      <c r="AU90" s="217" t="s">
        <v>80</v>
      </c>
      <c r="AY90" s="19" t="s">
        <v>178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206</v>
      </c>
      <c r="BM90" s="217" t="s">
        <v>1813</v>
      </c>
    </row>
    <row r="91" s="2" customFormat="1" ht="24.15" customHeight="1">
      <c r="A91" s="40"/>
      <c r="B91" s="41"/>
      <c r="C91" s="206" t="s">
        <v>248</v>
      </c>
      <c r="D91" s="206" t="s">
        <v>181</v>
      </c>
      <c r="E91" s="207" t="s">
        <v>1814</v>
      </c>
      <c r="F91" s="208" t="s">
        <v>1763</v>
      </c>
      <c r="G91" s="209" t="s">
        <v>223</v>
      </c>
      <c r="H91" s="210">
        <v>5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206</v>
      </c>
      <c r="AT91" s="217" t="s">
        <v>181</v>
      </c>
      <c r="AU91" s="217" t="s">
        <v>80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206</v>
      </c>
      <c r="BM91" s="217" t="s">
        <v>1815</v>
      </c>
    </row>
    <row r="92" s="2" customFormat="1" ht="24.15" customHeight="1">
      <c r="A92" s="40"/>
      <c r="B92" s="41"/>
      <c r="C92" s="206" t="s">
        <v>230</v>
      </c>
      <c r="D92" s="206" t="s">
        <v>181</v>
      </c>
      <c r="E92" s="207" t="s">
        <v>1816</v>
      </c>
      <c r="F92" s="208" t="s">
        <v>1766</v>
      </c>
      <c r="G92" s="209" t="s">
        <v>223</v>
      </c>
      <c r="H92" s="210">
        <v>5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206</v>
      </c>
      <c r="AT92" s="217" t="s">
        <v>181</v>
      </c>
      <c r="AU92" s="217" t="s">
        <v>80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206</v>
      </c>
      <c r="BM92" s="217" t="s">
        <v>1817</v>
      </c>
    </row>
    <row r="93" s="2" customFormat="1" ht="24.15" customHeight="1">
      <c r="A93" s="40"/>
      <c r="B93" s="41"/>
      <c r="C93" s="206" t="s">
        <v>257</v>
      </c>
      <c r="D93" s="206" t="s">
        <v>181</v>
      </c>
      <c r="E93" s="207" t="s">
        <v>1818</v>
      </c>
      <c r="F93" s="208" t="s">
        <v>1532</v>
      </c>
      <c r="G93" s="209" t="s">
        <v>942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206</v>
      </c>
      <c r="AT93" s="217" t="s">
        <v>181</v>
      </c>
      <c r="AU93" s="217" t="s">
        <v>80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206</v>
      </c>
      <c r="BM93" s="217" t="s">
        <v>1819</v>
      </c>
    </row>
    <row r="94" s="2" customFormat="1" ht="24.15" customHeight="1">
      <c r="A94" s="40"/>
      <c r="B94" s="41"/>
      <c r="C94" s="257" t="s">
        <v>8</v>
      </c>
      <c r="D94" s="257" t="s">
        <v>360</v>
      </c>
      <c r="E94" s="258" t="s">
        <v>1820</v>
      </c>
      <c r="F94" s="259" t="s">
        <v>1644</v>
      </c>
      <c r="G94" s="260" t="s">
        <v>942</v>
      </c>
      <c r="H94" s="261">
        <v>1</v>
      </c>
      <c r="I94" s="262"/>
      <c r="J94" s="263">
        <f>ROUND(I94*H94,2)</f>
        <v>0</v>
      </c>
      <c r="K94" s="259" t="s">
        <v>19</v>
      </c>
      <c r="L94" s="264"/>
      <c r="M94" s="265" t="s">
        <v>19</v>
      </c>
      <c r="N94" s="266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302</v>
      </c>
      <c r="AT94" s="217" t="s">
        <v>360</v>
      </c>
      <c r="AU94" s="217" t="s">
        <v>80</v>
      </c>
      <c r="AY94" s="19" t="s">
        <v>178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206</v>
      </c>
      <c r="BM94" s="217" t="s">
        <v>1821</v>
      </c>
    </row>
    <row r="95" s="2" customFormat="1" ht="37.8" customHeight="1">
      <c r="A95" s="40"/>
      <c r="B95" s="41"/>
      <c r="C95" s="257" t="s">
        <v>269</v>
      </c>
      <c r="D95" s="257" t="s">
        <v>360</v>
      </c>
      <c r="E95" s="258" t="s">
        <v>1822</v>
      </c>
      <c r="F95" s="259" t="s">
        <v>1656</v>
      </c>
      <c r="G95" s="260" t="s">
        <v>942</v>
      </c>
      <c r="H95" s="261">
        <v>1</v>
      </c>
      <c r="I95" s="262"/>
      <c r="J95" s="263">
        <f>ROUND(I95*H95,2)</f>
        <v>0</v>
      </c>
      <c r="K95" s="259" t="s">
        <v>19</v>
      </c>
      <c r="L95" s="264"/>
      <c r="M95" s="265" t="s">
        <v>19</v>
      </c>
      <c r="N95" s="266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302</v>
      </c>
      <c r="AT95" s="217" t="s">
        <v>360</v>
      </c>
      <c r="AU95" s="217" t="s">
        <v>80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206</v>
      </c>
      <c r="BM95" s="217" t="s">
        <v>1823</v>
      </c>
    </row>
    <row r="96" s="2" customFormat="1" ht="37.8" customHeight="1">
      <c r="A96" s="40"/>
      <c r="B96" s="41"/>
      <c r="C96" s="206" t="s">
        <v>242</v>
      </c>
      <c r="D96" s="206" t="s">
        <v>181</v>
      </c>
      <c r="E96" s="207" t="s">
        <v>1824</v>
      </c>
      <c r="F96" s="208" t="s">
        <v>1784</v>
      </c>
      <c r="G96" s="209" t="s">
        <v>942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206</v>
      </c>
      <c r="AT96" s="217" t="s">
        <v>181</v>
      </c>
      <c r="AU96" s="217" t="s">
        <v>80</v>
      </c>
      <c r="AY96" s="19" t="s">
        <v>178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206</v>
      </c>
      <c r="BM96" s="217" t="s">
        <v>1825</v>
      </c>
    </row>
    <row r="97" s="2" customFormat="1" ht="24.15" customHeight="1">
      <c r="A97" s="40"/>
      <c r="B97" s="41"/>
      <c r="C97" s="206" t="s">
        <v>283</v>
      </c>
      <c r="D97" s="206" t="s">
        <v>181</v>
      </c>
      <c r="E97" s="207" t="s">
        <v>1826</v>
      </c>
      <c r="F97" s="208" t="s">
        <v>1550</v>
      </c>
      <c r="G97" s="209" t="s">
        <v>942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206</v>
      </c>
      <c r="AT97" s="217" t="s">
        <v>181</v>
      </c>
      <c r="AU97" s="217" t="s">
        <v>80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206</v>
      </c>
      <c r="BM97" s="217" t="s">
        <v>1827</v>
      </c>
    </row>
    <row r="98" s="2" customFormat="1" ht="24.15" customHeight="1">
      <c r="A98" s="40"/>
      <c r="B98" s="41"/>
      <c r="C98" s="206" t="s">
        <v>206</v>
      </c>
      <c r="D98" s="206" t="s">
        <v>181</v>
      </c>
      <c r="E98" s="207" t="s">
        <v>1828</v>
      </c>
      <c r="F98" s="208" t="s">
        <v>1553</v>
      </c>
      <c r="G98" s="209" t="s">
        <v>942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206</v>
      </c>
      <c r="AT98" s="217" t="s">
        <v>181</v>
      </c>
      <c r="AU98" s="217" t="s">
        <v>80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206</v>
      </c>
      <c r="BM98" s="217" t="s">
        <v>1829</v>
      </c>
    </row>
    <row r="99" s="2" customFormat="1" ht="24.15" customHeight="1">
      <c r="A99" s="40"/>
      <c r="B99" s="41"/>
      <c r="C99" s="206" t="s">
        <v>293</v>
      </c>
      <c r="D99" s="206" t="s">
        <v>181</v>
      </c>
      <c r="E99" s="207" t="s">
        <v>1665</v>
      </c>
      <c r="F99" s="208" t="s">
        <v>1666</v>
      </c>
      <c r="G99" s="209" t="s">
        <v>891</v>
      </c>
      <c r="H99" s="270"/>
      <c r="I99" s="211"/>
      <c r="J99" s="212">
        <f>ROUND(I99*H99,2)</f>
        <v>0</v>
      </c>
      <c r="K99" s="208" t="s">
        <v>185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206</v>
      </c>
      <c r="AT99" s="217" t="s">
        <v>181</v>
      </c>
      <c r="AU99" s="217" t="s">
        <v>80</v>
      </c>
      <c r="AY99" s="19" t="s">
        <v>178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206</v>
      </c>
      <c r="BM99" s="217" t="s">
        <v>1830</v>
      </c>
    </row>
    <row r="100" s="2" customFormat="1">
      <c r="A100" s="40"/>
      <c r="B100" s="41"/>
      <c r="C100" s="42"/>
      <c r="D100" s="219" t="s">
        <v>187</v>
      </c>
      <c r="E100" s="42"/>
      <c r="F100" s="220" t="s">
        <v>1668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187</v>
      </c>
      <c r="AU100" s="19" t="s">
        <v>80</v>
      </c>
    </row>
    <row r="101" s="12" customFormat="1" ht="25.92" customHeight="1">
      <c r="A101" s="12"/>
      <c r="B101" s="190"/>
      <c r="C101" s="191"/>
      <c r="D101" s="192" t="s">
        <v>71</v>
      </c>
      <c r="E101" s="193" t="s">
        <v>1831</v>
      </c>
      <c r="F101" s="193" t="s">
        <v>1832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SUM(P102:P121)</f>
        <v>0</v>
      </c>
      <c r="Q101" s="198"/>
      <c r="R101" s="199">
        <f>SUM(R102:R121)</f>
        <v>0</v>
      </c>
      <c r="S101" s="198"/>
      <c r="T101" s="200">
        <f>SUM(T102:T121)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72</v>
      </c>
      <c r="AY101" s="201" t="s">
        <v>178</v>
      </c>
      <c r="BK101" s="203">
        <f>SUM(BK102:BK121)</f>
        <v>0</v>
      </c>
    </row>
    <row r="102" s="2" customFormat="1" ht="24.15" customHeight="1">
      <c r="A102" s="40"/>
      <c r="B102" s="41"/>
      <c r="C102" s="206" t="s">
        <v>255</v>
      </c>
      <c r="D102" s="206" t="s">
        <v>181</v>
      </c>
      <c r="E102" s="207" t="s">
        <v>1833</v>
      </c>
      <c r="F102" s="208" t="s">
        <v>1834</v>
      </c>
      <c r="G102" s="209" t="s">
        <v>942</v>
      </c>
      <c r="H102" s="210">
        <v>2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206</v>
      </c>
      <c r="AT102" s="217" t="s">
        <v>181</v>
      </c>
      <c r="AU102" s="217" t="s">
        <v>80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206</v>
      </c>
      <c r="BM102" s="217" t="s">
        <v>1835</v>
      </c>
    </row>
    <row r="103" s="2" customFormat="1" ht="24.15" customHeight="1">
      <c r="A103" s="40"/>
      <c r="B103" s="41"/>
      <c r="C103" s="206" t="s">
        <v>306</v>
      </c>
      <c r="D103" s="206" t="s">
        <v>181</v>
      </c>
      <c r="E103" s="207" t="s">
        <v>1836</v>
      </c>
      <c r="F103" s="208" t="s">
        <v>1837</v>
      </c>
      <c r="G103" s="209" t="s">
        <v>942</v>
      </c>
      <c r="H103" s="210">
        <v>2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206</v>
      </c>
      <c r="AT103" s="217" t="s">
        <v>181</v>
      </c>
      <c r="AU103" s="217" t="s">
        <v>80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206</v>
      </c>
      <c r="BM103" s="217" t="s">
        <v>1838</v>
      </c>
    </row>
    <row r="104" s="2" customFormat="1" ht="16.5" customHeight="1">
      <c r="A104" s="40"/>
      <c r="B104" s="41"/>
      <c r="C104" s="206" t="s">
        <v>260</v>
      </c>
      <c r="D104" s="206" t="s">
        <v>181</v>
      </c>
      <c r="E104" s="207" t="s">
        <v>1839</v>
      </c>
      <c r="F104" s="208" t="s">
        <v>1840</v>
      </c>
      <c r="G104" s="209" t="s">
        <v>942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206</v>
      </c>
      <c r="AT104" s="217" t="s">
        <v>181</v>
      </c>
      <c r="AU104" s="217" t="s">
        <v>80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206</v>
      </c>
      <c r="BM104" s="217" t="s">
        <v>1841</v>
      </c>
    </row>
    <row r="105" s="2" customFormat="1" ht="24.15" customHeight="1">
      <c r="A105" s="40"/>
      <c r="B105" s="41"/>
      <c r="C105" s="206" t="s">
        <v>7</v>
      </c>
      <c r="D105" s="206" t="s">
        <v>181</v>
      </c>
      <c r="E105" s="207" t="s">
        <v>1842</v>
      </c>
      <c r="F105" s="208" t="s">
        <v>1843</v>
      </c>
      <c r="G105" s="209" t="s">
        <v>942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206</v>
      </c>
      <c r="AT105" s="217" t="s">
        <v>181</v>
      </c>
      <c r="AU105" s="217" t="s">
        <v>80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206</v>
      </c>
      <c r="BM105" s="217" t="s">
        <v>1844</v>
      </c>
    </row>
    <row r="106" s="2" customFormat="1" ht="24.15" customHeight="1">
      <c r="A106" s="40"/>
      <c r="B106" s="41"/>
      <c r="C106" s="206" t="s">
        <v>265</v>
      </c>
      <c r="D106" s="206" t="s">
        <v>181</v>
      </c>
      <c r="E106" s="207" t="s">
        <v>1845</v>
      </c>
      <c r="F106" s="208" t="s">
        <v>1846</v>
      </c>
      <c r="G106" s="209" t="s">
        <v>942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206</v>
      </c>
      <c r="AT106" s="217" t="s">
        <v>181</v>
      </c>
      <c r="AU106" s="217" t="s">
        <v>80</v>
      </c>
      <c r="AY106" s="19" t="s">
        <v>178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206</v>
      </c>
      <c r="BM106" s="217" t="s">
        <v>1847</v>
      </c>
    </row>
    <row r="107" s="2" customFormat="1" ht="16.5" customHeight="1">
      <c r="A107" s="40"/>
      <c r="B107" s="41"/>
      <c r="C107" s="257" t="s">
        <v>337</v>
      </c>
      <c r="D107" s="257" t="s">
        <v>360</v>
      </c>
      <c r="E107" s="258" t="s">
        <v>1848</v>
      </c>
      <c r="F107" s="259" t="s">
        <v>1849</v>
      </c>
      <c r="G107" s="260" t="s">
        <v>942</v>
      </c>
      <c r="H107" s="261">
        <v>1</v>
      </c>
      <c r="I107" s="262"/>
      <c r="J107" s="263">
        <f>ROUND(I107*H107,2)</f>
        <v>0</v>
      </c>
      <c r="K107" s="259" t="s">
        <v>19</v>
      </c>
      <c r="L107" s="264"/>
      <c r="M107" s="265" t="s">
        <v>19</v>
      </c>
      <c r="N107" s="266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302</v>
      </c>
      <c r="AT107" s="217" t="s">
        <v>360</v>
      </c>
      <c r="AU107" s="217" t="s">
        <v>80</v>
      </c>
      <c r="AY107" s="19" t="s">
        <v>178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206</v>
      </c>
      <c r="BM107" s="217" t="s">
        <v>1850</v>
      </c>
    </row>
    <row r="108" s="2" customFormat="1" ht="16.5" customHeight="1">
      <c r="A108" s="40"/>
      <c r="B108" s="41"/>
      <c r="C108" s="257" t="s">
        <v>272</v>
      </c>
      <c r="D108" s="257" t="s">
        <v>360</v>
      </c>
      <c r="E108" s="258" t="s">
        <v>1851</v>
      </c>
      <c r="F108" s="259" t="s">
        <v>1852</v>
      </c>
      <c r="G108" s="260" t="s">
        <v>942</v>
      </c>
      <c r="H108" s="261">
        <v>1</v>
      </c>
      <c r="I108" s="262"/>
      <c r="J108" s="263">
        <f>ROUND(I108*H108,2)</f>
        <v>0</v>
      </c>
      <c r="K108" s="259" t="s">
        <v>19</v>
      </c>
      <c r="L108" s="264"/>
      <c r="M108" s="265" t="s">
        <v>19</v>
      </c>
      <c r="N108" s="266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302</v>
      </c>
      <c r="AT108" s="217" t="s">
        <v>360</v>
      </c>
      <c r="AU108" s="217" t="s">
        <v>80</v>
      </c>
      <c r="AY108" s="19" t="s">
        <v>178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206</v>
      </c>
      <c r="BM108" s="217" t="s">
        <v>1853</v>
      </c>
    </row>
    <row r="109" s="2" customFormat="1" ht="16.5" customHeight="1">
      <c r="A109" s="40"/>
      <c r="B109" s="41"/>
      <c r="C109" s="206" t="s">
        <v>347</v>
      </c>
      <c r="D109" s="206" t="s">
        <v>181</v>
      </c>
      <c r="E109" s="207" t="s">
        <v>1611</v>
      </c>
      <c r="F109" s="208" t="s">
        <v>1612</v>
      </c>
      <c r="G109" s="209" t="s">
        <v>223</v>
      </c>
      <c r="H109" s="210">
        <v>20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206</v>
      </c>
      <c r="AT109" s="217" t="s">
        <v>181</v>
      </c>
      <c r="AU109" s="217" t="s">
        <v>80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206</v>
      </c>
      <c r="BM109" s="217" t="s">
        <v>1854</v>
      </c>
    </row>
    <row r="110" s="2" customFormat="1" ht="16.5" customHeight="1">
      <c r="A110" s="40"/>
      <c r="B110" s="41"/>
      <c r="C110" s="257" t="s">
        <v>351</v>
      </c>
      <c r="D110" s="257" t="s">
        <v>360</v>
      </c>
      <c r="E110" s="258" t="s">
        <v>1855</v>
      </c>
      <c r="F110" s="259" t="s">
        <v>1856</v>
      </c>
      <c r="G110" s="260" t="s">
        <v>223</v>
      </c>
      <c r="H110" s="261">
        <v>10</v>
      </c>
      <c r="I110" s="262"/>
      <c r="J110" s="263">
        <f>ROUND(I110*H110,2)</f>
        <v>0</v>
      </c>
      <c r="K110" s="259" t="s">
        <v>19</v>
      </c>
      <c r="L110" s="264"/>
      <c r="M110" s="265" t="s">
        <v>19</v>
      </c>
      <c r="N110" s="266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302</v>
      </c>
      <c r="AT110" s="217" t="s">
        <v>360</v>
      </c>
      <c r="AU110" s="217" t="s">
        <v>80</v>
      </c>
      <c r="AY110" s="19" t="s">
        <v>178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206</v>
      </c>
      <c r="BM110" s="217" t="s">
        <v>1857</v>
      </c>
    </row>
    <row r="111" s="2" customFormat="1" ht="16.5" customHeight="1">
      <c r="A111" s="40"/>
      <c r="B111" s="41"/>
      <c r="C111" s="257" t="s">
        <v>359</v>
      </c>
      <c r="D111" s="257" t="s">
        <v>360</v>
      </c>
      <c r="E111" s="258" t="s">
        <v>1858</v>
      </c>
      <c r="F111" s="259" t="s">
        <v>1859</v>
      </c>
      <c r="G111" s="260" t="s">
        <v>223</v>
      </c>
      <c r="H111" s="261">
        <v>10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302</v>
      </c>
      <c r="AT111" s="217" t="s">
        <v>360</v>
      </c>
      <c r="AU111" s="217" t="s">
        <v>80</v>
      </c>
      <c r="AY111" s="19" t="s">
        <v>178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206</v>
      </c>
      <c r="BM111" s="217" t="s">
        <v>1860</v>
      </c>
    </row>
    <row r="112" s="2" customFormat="1" ht="16.5" customHeight="1">
      <c r="A112" s="40"/>
      <c r="B112" s="41"/>
      <c r="C112" s="206" t="s">
        <v>292</v>
      </c>
      <c r="D112" s="206" t="s">
        <v>181</v>
      </c>
      <c r="E112" s="207" t="s">
        <v>1810</v>
      </c>
      <c r="F112" s="208" t="s">
        <v>1754</v>
      </c>
      <c r="G112" s="209" t="s">
        <v>223</v>
      </c>
      <c r="H112" s="210">
        <v>20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206</v>
      </c>
      <c r="AT112" s="217" t="s">
        <v>181</v>
      </c>
      <c r="AU112" s="217" t="s">
        <v>80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206</v>
      </c>
      <c r="BM112" s="217" t="s">
        <v>1861</v>
      </c>
    </row>
    <row r="113" s="2" customFormat="1" ht="16.5" customHeight="1">
      <c r="A113" s="40"/>
      <c r="B113" s="41"/>
      <c r="C113" s="257" t="s">
        <v>370</v>
      </c>
      <c r="D113" s="257" t="s">
        <v>360</v>
      </c>
      <c r="E113" s="258" t="s">
        <v>1862</v>
      </c>
      <c r="F113" s="259" t="s">
        <v>1757</v>
      </c>
      <c r="G113" s="260" t="s">
        <v>223</v>
      </c>
      <c r="H113" s="261">
        <v>20</v>
      </c>
      <c r="I113" s="262"/>
      <c r="J113" s="263">
        <f>ROUND(I113*H113,2)</f>
        <v>0</v>
      </c>
      <c r="K113" s="259" t="s">
        <v>19</v>
      </c>
      <c r="L113" s="264"/>
      <c r="M113" s="265" t="s">
        <v>19</v>
      </c>
      <c r="N113" s="266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302</v>
      </c>
      <c r="AT113" s="217" t="s">
        <v>360</v>
      </c>
      <c r="AU113" s="217" t="s">
        <v>80</v>
      </c>
      <c r="AY113" s="19" t="s">
        <v>178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206</v>
      </c>
      <c r="BM113" s="217" t="s">
        <v>1863</v>
      </c>
    </row>
    <row r="114" s="2" customFormat="1" ht="24.15" customHeight="1">
      <c r="A114" s="40"/>
      <c r="B114" s="41"/>
      <c r="C114" s="206" t="s">
        <v>296</v>
      </c>
      <c r="D114" s="206" t="s">
        <v>181</v>
      </c>
      <c r="E114" s="207" t="s">
        <v>1864</v>
      </c>
      <c r="F114" s="208" t="s">
        <v>1763</v>
      </c>
      <c r="G114" s="209" t="s">
        <v>223</v>
      </c>
      <c r="H114" s="210">
        <v>20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206</v>
      </c>
      <c r="AT114" s="217" t="s">
        <v>181</v>
      </c>
      <c r="AU114" s="217" t="s">
        <v>80</v>
      </c>
      <c r="AY114" s="19" t="s">
        <v>178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206</v>
      </c>
      <c r="BM114" s="217" t="s">
        <v>1865</v>
      </c>
    </row>
    <row r="115" s="2" customFormat="1" ht="16.5" customHeight="1">
      <c r="A115" s="40"/>
      <c r="B115" s="41"/>
      <c r="C115" s="257" t="s">
        <v>379</v>
      </c>
      <c r="D115" s="257" t="s">
        <v>360</v>
      </c>
      <c r="E115" s="258" t="s">
        <v>1866</v>
      </c>
      <c r="F115" s="259" t="s">
        <v>1766</v>
      </c>
      <c r="G115" s="260" t="s">
        <v>223</v>
      </c>
      <c r="H115" s="261">
        <v>20</v>
      </c>
      <c r="I115" s="262"/>
      <c r="J115" s="263">
        <f>ROUND(I115*H115,2)</f>
        <v>0</v>
      </c>
      <c r="K115" s="259" t="s">
        <v>19</v>
      </c>
      <c r="L115" s="264"/>
      <c r="M115" s="265" t="s">
        <v>19</v>
      </c>
      <c r="N115" s="266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302</v>
      </c>
      <c r="AT115" s="217" t="s">
        <v>360</v>
      </c>
      <c r="AU115" s="217" t="s">
        <v>80</v>
      </c>
      <c r="AY115" s="19" t="s">
        <v>178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206</v>
      </c>
      <c r="BM115" s="217" t="s">
        <v>1867</v>
      </c>
    </row>
    <row r="116" s="2" customFormat="1" ht="37.8" customHeight="1">
      <c r="A116" s="40"/>
      <c r="B116" s="41"/>
      <c r="C116" s="257" t="s">
        <v>302</v>
      </c>
      <c r="D116" s="257" t="s">
        <v>360</v>
      </c>
      <c r="E116" s="258" t="s">
        <v>1868</v>
      </c>
      <c r="F116" s="259" t="s">
        <v>1656</v>
      </c>
      <c r="G116" s="260" t="s">
        <v>942</v>
      </c>
      <c r="H116" s="261">
        <v>1</v>
      </c>
      <c r="I116" s="262"/>
      <c r="J116" s="263">
        <f>ROUND(I116*H116,2)</f>
        <v>0</v>
      </c>
      <c r="K116" s="259" t="s">
        <v>19</v>
      </c>
      <c r="L116" s="264"/>
      <c r="M116" s="265" t="s">
        <v>19</v>
      </c>
      <c r="N116" s="266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302</v>
      </c>
      <c r="AT116" s="217" t="s">
        <v>360</v>
      </c>
      <c r="AU116" s="217" t="s">
        <v>80</v>
      </c>
      <c r="AY116" s="19" t="s">
        <v>178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206</v>
      </c>
      <c r="BM116" s="217" t="s">
        <v>1869</v>
      </c>
    </row>
    <row r="117" s="2" customFormat="1" ht="37.8" customHeight="1">
      <c r="A117" s="40"/>
      <c r="B117" s="41"/>
      <c r="C117" s="206" t="s">
        <v>392</v>
      </c>
      <c r="D117" s="206" t="s">
        <v>181</v>
      </c>
      <c r="E117" s="207" t="s">
        <v>1870</v>
      </c>
      <c r="F117" s="208" t="s">
        <v>1784</v>
      </c>
      <c r="G117" s="209" t="s">
        <v>942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206</v>
      </c>
      <c r="AT117" s="217" t="s">
        <v>181</v>
      </c>
      <c r="AU117" s="217" t="s">
        <v>80</v>
      </c>
      <c r="AY117" s="19" t="s">
        <v>178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206</v>
      </c>
      <c r="BM117" s="217" t="s">
        <v>1871</v>
      </c>
    </row>
    <row r="118" s="2" customFormat="1" ht="24.15" customHeight="1">
      <c r="A118" s="40"/>
      <c r="B118" s="41"/>
      <c r="C118" s="206" t="s">
        <v>309</v>
      </c>
      <c r="D118" s="206" t="s">
        <v>181</v>
      </c>
      <c r="E118" s="207" t="s">
        <v>1872</v>
      </c>
      <c r="F118" s="208" t="s">
        <v>1550</v>
      </c>
      <c r="G118" s="209" t="s">
        <v>942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206</v>
      </c>
      <c r="AT118" s="217" t="s">
        <v>181</v>
      </c>
      <c r="AU118" s="217" t="s">
        <v>80</v>
      </c>
      <c r="AY118" s="19" t="s">
        <v>178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206</v>
      </c>
      <c r="BM118" s="217" t="s">
        <v>1873</v>
      </c>
    </row>
    <row r="119" s="2" customFormat="1" ht="24.15" customHeight="1">
      <c r="A119" s="40"/>
      <c r="B119" s="41"/>
      <c r="C119" s="206" t="s">
        <v>403</v>
      </c>
      <c r="D119" s="206" t="s">
        <v>181</v>
      </c>
      <c r="E119" s="207" t="s">
        <v>1874</v>
      </c>
      <c r="F119" s="208" t="s">
        <v>1553</v>
      </c>
      <c r="G119" s="209" t="s">
        <v>942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206</v>
      </c>
      <c r="AT119" s="217" t="s">
        <v>181</v>
      </c>
      <c r="AU119" s="217" t="s">
        <v>80</v>
      </c>
      <c r="AY119" s="19" t="s">
        <v>178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206</v>
      </c>
      <c r="BM119" s="217" t="s">
        <v>1875</v>
      </c>
    </row>
    <row r="120" s="2" customFormat="1" ht="24.15" customHeight="1">
      <c r="A120" s="40"/>
      <c r="B120" s="41"/>
      <c r="C120" s="206" t="s">
        <v>315</v>
      </c>
      <c r="D120" s="206" t="s">
        <v>181</v>
      </c>
      <c r="E120" s="207" t="s">
        <v>1665</v>
      </c>
      <c r="F120" s="208" t="s">
        <v>1666</v>
      </c>
      <c r="G120" s="209" t="s">
        <v>891</v>
      </c>
      <c r="H120" s="270"/>
      <c r="I120" s="211"/>
      <c r="J120" s="212">
        <f>ROUND(I120*H120,2)</f>
        <v>0</v>
      </c>
      <c r="K120" s="208" t="s">
        <v>185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206</v>
      </c>
      <c r="AT120" s="217" t="s">
        <v>181</v>
      </c>
      <c r="AU120" s="217" t="s">
        <v>80</v>
      </c>
      <c r="AY120" s="19" t="s">
        <v>178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206</v>
      </c>
      <c r="BM120" s="217" t="s">
        <v>1876</v>
      </c>
    </row>
    <row r="121" s="2" customFormat="1">
      <c r="A121" s="40"/>
      <c r="B121" s="41"/>
      <c r="C121" s="42"/>
      <c r="D121" s="219" t="s">
        <v>187</v>
      </c>
      <c r="E121" s="42"/>
      <c r="F121" s="220" t="s">
        <v>1668</v>
      </c>
      <c r="G121" s="42"/>
      <c r="H121" s="42"/>
      <c r="I121" s="221"/>
      <c r="J121" s="42"/>
      <c r="K121" s="42"/>
      <c r="L121" s="46"/>
      <c r="M121" s="276"/>
      <c r="N121" s="277"/>
      <c r="O121" s="273"/>
      <c r="P121" s="273"/>
      <c r="Q121" s="273"/>
      <c r="R121" s="273"/>
      <c r="S121" s="273"/>
      <c r="T121" s="278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187</v>
      </c>
      <c r="AU121" s="19" t="s">
        <v>80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c35zwrIFMeKH+bACoRnaL1DvRQ0kTK0S8mzKwh2HUW+WlWHCaoslqZogRVo4mG2CIWSvhG2EGQbSwqz17iSSoQ==" hashValue="VExhSN0qSxiQdL1UkXSpwzE86LTueIDIvxe6kimo7tXpr60jKeAAKJHnWxAVF1h3kWlR+mWFqWowN+eYYcnl+Q==" algorithmName="SHA-512" password="CC35"/>
  <autoFilter ref="C80:K12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0" r:id="rId1" display="https://podminky.urs.cz/item/CS_URS_2024_02/998742312"/>
    <hyperlink ref="F121" r:id="rId2" display="https://podminky.urs.cz/item/CS_URS_2024_02/998742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ROUND((SUM(BE86:BE186)),  2)</f>
        <v>0</v>
      </c>
      <c r="G33" s="40"/>
      <c r="H33" s="40"/>
      <c r="I33" s="150">
        <v>0.20999999999999999</v>
      </c>
      <c r="J33" s="149">
        <f>ROUND(((SUM(BE86:BE186))*I33),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ROUND((SUM(BF86:BF186)),  2)</f>
        <v>0</v>
      </c>
      <c r="G34" s="40"/>
      <c r="H34" s="40"/>
      <c r="I34" s="150">
        <v>0.12</v>
      </c>
      <c r="J34" s="149">
        <f>ROUND(((SUM(BF86:BF186))*I34),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ROUND((SUM(BG86:BG186)),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ROUND((SUM(BH86:BH186)),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ROUND((SUM(BI86:BI186)),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2024-079-17 - Profese - Slaboproud - MaR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1878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1879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1880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1881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1882</v>
      </c>
      <c r="E64" s="176"/>
      <c r="F64" s="176"/>
      <c r="G64" s="176"/>
      <c r="H64" s="176"/>
      <c r="I64" s="176"/>
      <c r="J64" s="177">
        <f>J149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1883</v>
      </c>
      <c r="E65" s="176"/>
      <c r="F65" s="176"/>
      <c r="G65" s="176"/>
      <c r="H65" s="176"/>
      <c r="I65" s="176"/>
      <c r="J65" s="177">
        <f>J151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1884</v>
      </c>
      <c r="E66" s="176"/>
      <c r="F66" s="176"/>
      <c r="G66" s="176"/>
      <c r="H66" s="176"/>
      <c r="I66" s="176"/>
      <c r="J66" s="177">
        <f>J174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 xml:space="preserve"> ČZU - FLD  - Dřevařský pavilon, stavební úpravy m.č. 2.09, 2.10, 2.11, 2.12, 2.21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135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2024-079-17 - Profese - Slaboproud - MaR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KAMÝCKÁ 1176, PRAHA - SUCHDOL </v>
      </c>
      <c r="G80" s="42"/>
      <c r="H80" s="42"/>
      <c r="I80" s="34" t="s">
        <v>23</v>
      </c>
      <c r="J80" s="74" t="str">
        <f>IF(J12="","",J12)</f>
        <v>4. 10. 2024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>ČZU V PRAZE, FAKULTA LESNICKÁ A DŘEVAŘSKÁ, Praha 6</v>
      </c>
      <c r="G82" s="42"/>
      <c r="H82" s="42"/>
      <c r="I82" s="34" t="s">
        <v>31</v>
      </c>
      <c r="J82" s="38" t="str">
        <f>E21</f>
        <v>Ing. Vladimír Čapka Gerstnerova 5/658 Praha 7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164</v>
      </c>
      <c r="D85" s="182" t="s">
        <v>57</v>
      </c>
      <c r="E85" s="182" t="s">
        <v>53</v>
      </c>
      <c r="F85" s="182" t="s">
        <v>54</v>
      </c>
      <c r="G85" s="182" t="s">
        <v>165</v>
      </c>
      <c r="H85" s="182" t="s">
        <v>166</v>
      </c>
      <c r="I85" s="182" t="s">
        <v>167</v>
      </c>
      <c r="J85" s="182" t="s">
        <v>140</v>
      </c>
      <c r="K85" s="183" t="s">
        <v>168</v>
      </c>
      <c r="L85" s="184"/>
      <c r="M85" s="94" t="s">
        <v>19</v>
      </c>
      <c r="N85" s="95" t="s">
        <v>42</v>
      </c>
      <c r="O85" s="95" t="s">
        <v>169</v>
      </c>
      <c r="P85" s="95" t="s">
        <v>170</v>
      </c>
      <c r="Q85" s="95" t="s">
        <v>171</v>
      </c>
      <c r="R85" s="95" t="s">
        <v>172</v>
      </c>
      <c r="S85" s="95" t="s">
        <v>173</v>
      </c>
      <c r="T85" s="96" t="s">
        <v>174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175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141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1885</v>
      </c>
      <c r="F87" s="193" t="s">
        <v>1886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P88+P107+P142+P149+P151+P174</f>
        <v>0</v>
      </c>
      <c r="Q87" s="198"/>
      <c r="R87" s="199">
        <f>R88+R107+R142+R149+R151+R174</f>
        <v>0</v>
      </c>
      <c r="S87" s="198"/>
      <c r="T87" s="200">
        <f>T88+T107+T142+T149+T151+T174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178</v>
      </c>
      <c r="BK87" s="203">
        <f>BK88+BK107+BK142+BK149+BK151+BK174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1887</v>
      </c>
      <c r="F88" s="204" t="s">
        <v>1888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SUM(P89:P106)</f>
        <v>0</v>
      </c>
      <c r="Q88" s="198"/>
      <c r="R88" s="199">
        <f>SUM(R89:R106)</f>
        <v>0</v>
      </c>
      <c r="S88" s="198"/>
      <c r="T88" s="200">
        <f>SUM(T89:T106)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178</v>
      </c>
      <c r="BK88" s="203">
        <f>SUM(BK89:BK106)</f>
        <v>0</v>
      </c>
    </row>
    <row r="89" s="2" customFormat="1" ht="24.15" customHeight="1">
      <c r="A89" s="40"/>
      <c r="B89" s="41"/>
      <c r="C89" s="257" t="s">
        <v>80</v>
      </c>
      <c r="D89" s="257" t="s">
        <v>360</v>
      </c>
      <c r="E89" s="258" t="s">
        <v>1889</v>
      </c>
      <c r="F89" s="259" t="s">
        <v>1890</v>
      </c>
      <c r="G89" s="260" t="s">
        <v>942</v>
      </c>
      <c r="H89" s="261">
        <v>7</v>
      </c>
      <c r="I89" s="262"/>
      <c r="J89" s="263">
        <f>ROUND(I89*H89,2)</f>
        <v>0</v>
      </c>
      <c r="K89" s="259" t="s">
        <v>19</v>
      </c>
      <c r="L89" s="264"/>
      <c r="M89" s="265" t="s">
        <v>19</v>
      </c>
      <c r="N89" s="266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302</v>
      </c>
      <c r="AT89" s="217" t="s">
        <v>360</v>
      </c>
      <c r="AU89" s="217" t="s">
        <v>82</v>
      </c>
      <c r="AY89" s="19" t="s">
        <v>178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206</v>
      </c>
      <c r="BM89" s="217" t="s">
        <v>1891</v>
      </c>
    </row>
    <row r="90" s="2" customFormat="1" ht="24.15" customHeight="1">
      <c r="A90" s="40"/>
      <c r="B90" s="41"/>
      <c r="C90" s="257" t="s">
        <v>82</v>
      </c>
      <c r="D90" s="257" t="s">
        <v>360</v>
      </c>
      <c r="E90" s="258" t="s">
        <v>1892</v>
      </c>
      <c r="F90" s="259" t="s">
        <v>1893</v>
      </c>
      <c r="G90" s="260" t="s">
        <v>942</v>
      </c>
      <c r="H90" s="261">
        <v>7</v>
      </c>
      <c r="I90" s="262"/>
      <c r="J90" s="263">
        <f>ROUND(I90*H90,2)</f>
        <v>0</v>
      </c>
      <c r="K90" s="259" t="s">
        <v>19</v>
      </c>
      <c r="L90" s="264"/>
      <c r="M90" s="265" t="s">
        <v>19</v>
      </c>
      <c r="N90" s="266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302</v>
      </c>
      <c r="AT90" s="217" t="s">
        <v>360</v>
      </c>
      <c r="AU90" s="217" t="s">
        <v>82</v>
      </c>
      <c r="AY90" s="19" t="s">
        <v>178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206</v>
      </c>
      <c r="BM90" s="217" t="s">
        <v>1894</v>
      </c>
    </row>
    <row r="91" s="2" customFormat="1" ht="24.15" customHeight="1">
      <c r="A91" s="40"/>
      <c r="B91" s="41"/>
      <c r="C91" s="257" t="s">
        <v>203</v>
      </c>
      <c r="D91" s="257" t="s">
        <v>360</v>
      </c>
      <c r="E91" s="258" t="s">
        <v>1895</v>
      </c>
      <c r="F91" s="259" t="s">
        <v>1896</v>
      </c>
      <c r="G91" s="260" t="s">
        <v>942</v>
      </c>
      <c r="H91" s="261">
        <v>1</v>
      </c>
      <c r="I91" s="262"/>
      <c r="J91" s="263">
        <f>ROUND(I91*H91,2)</f>
        <v>0</v>
      </c>
      <c r="K91" s="259" t="s">
        <v>19</v>
      </c>
      <c r="L91" s="264"/>
      <c r="M91" s="265" t="s">
        <v>19</v>
      </c>
      <c r="N91" s="266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302</v>
      </c>
      <c r="AT91" s="217" t="s">
        <v>360</v>
      </c>
      <c r="AU91" s="217" t="s">
        <v>82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206</v>
      </c>
      <c r="BM91" s="217" t="s">
        <v>1897</v>
      </c>
    </row>
    <row r="92" s="2" customFormat="1" ht="24.15" customHeight="1">
      <c r="A92" s="40"/>
      <c r="B92" s="41"/>
      <c r="C92" s="257" t="s">
        <v>186</v>
      </c>
      <c r="D92" s="257" t="s">
        <v>360</v>
      </c>
      <c r="E92" s="258" t="s">
        <v>1898</v>
      </c>
      <c r="F92" s="259" t="s">
        <v>1899</v>
      </c>
      <c r="G92" s="260" t="s">
        <v>942</v>
      </c>
      <c r="H92" s="261">
        <v>10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302</v>
      </c>
      <c r="AT92" s="217" t="s">
        <v>360</v>
      </c>
      <c r="AU92" s="217" t="s">
        <v>82</v>
      </c>
      <c r="AY92" s="19" t="s">
        <v>178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206</v>
      </c>
      <c r="BM92" s="217" t="s">
        <v>1900</v>
      </c>
    </row>
    <row r="93" s="2" customFormat="1" ht="24.15" customHeight="1">
      <c r="A93" s="40"/>
      <c r="B93" s="41"/>
      <c r="C93" s="257" t="s">
        <v>220</v>
      </c>
      <c r="D93" s="257" t="s">
        <v>360</v>
      </c>
      <c r="E93" s="258" t="s">
        <v>1901</v>
      </c>
      <c r="F93" s="259" t="s">
        <v>1902</v>
      </c>
      <c r="G93" s="260" t="s">
        <v>942</v>
      </c>
      <c r="H93" s="261">
        <v>8</v>
      </c>
      <c r="I93" s="262"/>
      <c r="J93" s="263">
        <f>ROUND(I93*H93,2)</f>
        <v>0</v>
      </c>
      <c r="K93" s="259" t="s">
        <v>19</v>
      </c>
      <c r="L93" s="264"/>
      <c r="M93" s="265" t="s">
        <v>19</v>
      </c>
      <c r="N93" s="266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302</v>
      </c>
      <c r="AT93" s="217" t="s">
        <v>360</v>
      </c>
      <c r="AU93" s="217" t="s">
        <v>82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206</v>
      </c>
      <c r="BM93" s="217" t="s">
        <v>1903</v>
      </c>
    </row>
    <row r="94" s="2" customFormat="1" ht="24.15" customHeight="1">
      <c r="A94" s="40"/>
      <c r="B94" s="41"/>
      <c r="C94" s="257" t="s">
        <v>179</v>
      </c>
      <c r="D94" s="257" t="s">
        <v>360</v>
      </c>
      <c r="E94" s="258" t="s">
        <v>1904</v>
      </c>
      <c r="F94" s="259" t="s">
        <v>1905</v>
      </c>
      <c r="G94" s="260" t="s">
        <v>942</v>
      </c>
      <c r="H94" s="261">
        <v>2</v>
      </c>
      <c r="I94" s="262"/>
      <c r="J94" s="263">
        <f>ROUND(I94*H94,2)</f>
        <v>0</v>
      </c>
      <c r="K94" s="259" t="s">
        <v>19</v>
      </c>
      <c r="L94" s="264"/>
      <c r="M94" s="265" t="s">
        <v>19</v>
      </c>
      <c r="N94" s="266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302</v>
      </c>
      <c r="AT94" s="217" t="s">
        <v>360</v>
      </c>
      <c r="AU94" s="217" t="s">
        <v>82</v>
      </c>
      <c r="AY94" s="19" t="s">
        <v>178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206</v>
      </c>
      <c r="BM94" s="217" t="s">
        <v>1906</v>
      </c>
    </row>
    <row r="95" s="2" customFormat="1" ht="24.15" customHeight="1">
      <c r="A95" s="40"/>
      <c r="B95" s="41"/>
      <c r="C95" s="257" t="s">
        <v>235</v>
      </c>
      <c r="D95" s="257" t="s">
        <v>360</v>
      </c>
      <c r="E95" s="258" t="s">
        <v>1907</v>
      </c>
      <c r="F95" s="259" t="s">
        <v>1908</v>
      </c>
      <c r="G95" s="260" t="s">
        <v>942</v>
      </c>
      <c r="H95" s="261">
        <v>1</v>
      </c>
      <c r="I95" s="262"/>
      <c r="J95" s="263">
        <f>ROUND(I95*H95,2)</f>
        <v>0</v>
      </c>
      <c r="K95" s="259" t="s">
        <v>19</v>
      </c>
      <c r="L95" s="264"/>
      <c r="M95" s="265" t="s">
        <v>19</v>
      </c>
      <c r="N95" s="266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302</v>
      </c>
      <c r="AT95" s="217" t="s">
        <v>360</v>
      </c>
      <c r="AU95" s="217" t="s">
        <v>82</v>
      </c>
      <c r="AY95" s="19" t="s">
        <v>178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206</v>
      </c>
      <c r="BM95" s="217" t="s">
        <v>1909</v>
      </c>
    </row>
    <row r="96" s="2" customFormat="1" ht="24.15" customHeight="1">
      <c r="A96" s="40"/>
      <c r="B96" s="41"/>
      <c r="C96" s="257" t="s">
        <v>224</v>
      </c>
      <c r="D96" s="257" t="s">
        <v>360</v>
      </c>
      <c r="E96" s="258" t="s">
        <v>1910</v>
      </c>
      <c r="F96" s="259" t="s">
        <v>1911</v>
      </c>
      <c r="G96" s="260" t="s">
        <v>942</v>
      </c>
      <c r="H96" s="261">
        <v>2</v>
      </c>
      <c r="I96" s="262"/>
      <c r="J96" s="263">
        <f>ROUND(I96*H96,2)</f>
        <v>0</v>
      </c>
      <c r="K96" s="259" t="s">
        <v>19</v>
      </c>
      <c r="L96" s="264"/>
      <c r="M96" s="265" t="s">
        <v>19</v>
      </c>
      <c r="N96" s="266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302</v>
      </c>
      <c r="AT96" s="217" t="s">
        <v>360</v>
      </c>
      <c r="AU96" s="217" t="s">
        <v>82</v>
      </c>
      <c r="AY96" s="19" t="s">
        <v>178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206</v>
      </c>
      <c r="BM96" s="217" t="s">
        <v>1912</v>
      </c>
    </row>
    <row r="97" s="2" customFormat="1" ht="24.15" customHeight="1">
      <c r="A97" s="40"/>
      <c r="B97" s="41"/>
      <c r="C97" s="257" t="s">
        <v>248</v>
      </c>
      <c r="D97" s="257" t="s">
        <v>360</v>
      </c>
      <c r="E97" s="258" t="s">
        <v>1913</v>
      </c>
      <c r="F97" s="259" t="s">
        <v>1914</v>
      </c>
      <c r="G97" s="260" t="s">
        <v>942</v>
      </c>
      <c r="H97" s="261">
        <v>7</v>
      </c>
      <c r="I97" s="262"/>
      <c r="J97" s="263">
        <f>ROUND(I97*H97,2)</f>
        <v>0</v>
      </c>
      <c r="K97" s="259" t="s">
        <v>19</v>
      </c>
      <c r="L97" s="264"/>
      <c r="M97" s="265" t="s">
        <v>19</v>
      </c>
      <c r="N97" s="266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302</v>
      </c>
      <c r="AT97" s="217" t="s">
        <v>360</v>
      </c>
      <c r="AU97" s="217" t="s">
        <v>82</v>
      </c>
      <c r="AY97" s="19" t="s">
        <v>178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206</v>
      </c>
      <c r="BM97" s="217" t="s">
        <v>1915</v>
      </c>
    </row>
    <row r="98" s="2" customFormat="1" ht="24.15" customHeight="1">
      <c r="A98" s="40"/>
      <c r="B98" s="41"/>
      <c r="C98" s="206" t="s">
        <v>230</v>
      </c>
      <c r="D98" s="206" t="s">
        <v>181</v>
      </c>
      <c r="E98" s="207" t="s">
        <v>1916</v>
      </c>
      <c r="F98" s="208" t="s">
        <v>1890</v>
      </c>
      <c r="G98" s="209" t="s">
        <v>942</v>
      </c>
      <c r="H98" s="210">
        <v>7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206</v>
      </c>
      <c r="AT98" s="217" t="s">
        <v>181</v>
      </c>
      <c r="AU98" s="217" t="s">
        <v>82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206</v>
      </c>
      <c r="BM98" s="217" t="s">
        <v>1917</v>
      </c>
    </row>
    <row r="99" s="2" customFormat="1" ht="24.15" customHeight="1">
      <c r="A99" s="40"/>
      <c r="B99" s="41"/>
      <c r="C99" s="206" t="s">
        <v>257</v>
      </c>
      <c r="D99" s="206" t="s">
        <v>181</v>
      </c>
      <c r="E99" s="207" t="s">
        <v>1918</v>
      </c>
      <c r="F99" s="208" t="s">
        <v>1893</v>
      </c>
      <c r="G99" s="209" t="s">
        <v>942</v>
      </c>
      <c r="H99" s="210">
        <v>7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206</v>
      </c>
      <c r="AT99" s="217" t="s">
        <v>181</v>
      </c>
      <c r="AU99" s="217" t="s">
        <v>82</v>
      </c>
      <c r="AY99" s="19" t="s">
        <v>178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206</v>
      </c>
      <c r="BM99" s="217" t="s">
        <v>1919</v>
      </c>
    </row>
    <row r="100" s="2" customFormat="1" ht="24.15" customHeight="1">
      <c r="A100" s="40"/>
      <c r="B100" s="41"/>
      <c r="C100" s="206" t="s">
        <v>8</v>
      </c>
      <c r="D100" s="206" t="s">
        <v>181</v>
      </c>
      <c r="E100" s="207" t="s">
        <v>1920</v>
      </c>
      <c r="F100" s="208" t="s">
        <v>1896</v>
      </c>
      <c r="G100" s="209" t="s">
        <v>942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206</v>
      </c>
      <c r="AT100" s="217" t="s">
        <v>181</v>
      </c>
      <c r="AU100" s="217" t="s">
        <v>82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206</v>
      </c>
      <c r="BM100" s="217" t="s">
        <v>1921</v>
      </c>
    </row>
    <row r="101" s="2" customFormat="1" ht="24.15" customHeight="1">
      <c r="A101" s="40"/>
      <c r="B101" s="41"/>
      <c r="C101" s="206" t="s">
        <v>269</v>
      </c>
      <c r="D101" s="206" t="s">
        <v>181</v>
      </c>
      <c r="E101" s="207" t="s">
        <v>1922</v>
      </c>
      <c r="F101" s="208" t="s">
        <v>1899</v>
      </c>
      <c r="G101" s="209" t="s">
        <v>942</v>
      </c>
      <c r="H101" s="210">
        <v>10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206</v>
      </c>
      <c r="AT101" s="217" t="s">
        <v>181</v>
      </c>
      <c r="AU101" s="217" t="s">
        <v>82</v>
      </c>
      <c r="AY101" s="19" t="s">
        <v>178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206</v>
      </c>
      <c r="BM101" s="217" t="s">
        <v>1923</v>
      </c>
    </row>
    <row r="102" s="2" customFormat="1" ht="24.15" customHeight="1">
      <c r="A102" s="40"/>
      <c r="B102" s="41"/>
      <c r="C102" s="206" t="s">
        <v>242</v>
      </c>
      <c r="D102" s="206" t="s">
        <v>181</v>
      </c>
      <c r="E102" s="207" t="s">
        <v>1924</v>
      </c>
      <c r="F102" s="208" t="s">
        <v>1902</v>
      </c>
      <c r="G102" s="209" t="s">
        <v>942</v>
      </c>
      <c r="H102" s="210">
        <v>8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206</v>
      </c>
      <c r="AT102" s="217" t="s">
        <v>181</v>
      </c>
      <c r="AU102" s="217" t="s">
        <v>82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206</v>
      </c>
      <c r="BM102" s="217" t="s">
        <v>1925</v>
      </c>
    </row>
    <row r="103" s="2" customFormat="1" ht="24.15" customHeight="1">
      <c r="A103" s="40"/>
      <c r="B103" s="41"/>
      <c r="C103" s="206" t="s">
        <v>283</v>
      </c>
      <c r="D103" s="206" t="s">
        <v>181</v>
      </c>
      <c r="E103" s="207" t="s">
        <v>1926</v>
      </c>
      <c r="F103" s="208" t="s">
        <v>1905</v>
      </c>
      <c r="G103" s="209" t="s">
        <v>942</v>
      </c>
      <c r="H103" s="210">
        <v>2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206</v>
      </c>
      <c r="AT103" s="217" t="s">
        <v>181</v>
      </c>
      <c r="AU103" s="217" t="s">
        <v>82</v>
      </c>
      <c r="AY103" s="19" t="s">
        <v>178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206</v>
      </c>
      <c r="BM103" s="217" t="s">
        <v>1927</v>
      </c>
    </row>
    <row r="104" s="2" customFormat="1" ht="24.15" customHeight="1">
      <c r="A104" s="40"/>
      <c r="B104" s="41"/>
      <c r="C104" s="206" t="s">
        <v>206</v>
      </c>
      <c r="D104" s="206" t="s">
        <v>181</v>
      </c>
      <c r="E104" s="207" t="s">
        <v>1928</v>
      </c>
      <c r="F104" s="208" t="s">
        <v>1908</v>
      </c>
      <c r="G104" s="209" t="s">
        <v>942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206</v>
      </c>
      <c r="AT104" s="217" t="s">
        <v>181</v>
      </c>
      <c r="AU104" s="217" t="s">
        <v>82</v>
      </c>
      <c r="AY104" s="19" t="s">
        <v>178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206</v>
      </c>
      <c r="BM104" s="217" t="s">
        <v>1929</v>
      </c>
    </row>
    <row r="105" s="2" customFormat="1" ht="24.15" customHeight="1">
      <c r="A105" s="40"/>
      <c r="B105" s="41"/>
      <c r="C105" s="206" t="s">
        <v>293</v>
      </c>
      <c r="D105" s="206" t="s">
        <v>181</v>
      </c>
      <c r="E105" s="207" t="s">
        <v>1930</v>
      </c>
      <c r="F105" s="208" t="s">
        <v>1911</v>
      </c>
      <c r="G105" s="209" t="s">
        <v>942</v>
      </c>
      <c r="H105" s="210">
        <v>2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206</v>
      </c>
      <c r="AT105" s="217" t="s">
        <v>181</v>
      </c>
      <c r="AU105" s="217" t="s">
        <v>82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206</v>
      </c>
      <c r="BM105" s="217" t="s">
        <v>1931</v>
      </c>
    </row>
    <row r="106" s="2" customFormat="1" ht="24.15" customHeight="1">
      <c r="A106" s="40"/>
      <c r="B106" s="41"/>
      <c r="C106" s="206" t="s">
        <v>255</v>
      </c>
      <c r="D106" s="206" t="s">
        <v>181</v>
      </c>
      <c r="E106" s="207" t="s">
        <v>1932</v>
      </c>
      <c r="F106" s="208" t="s">
        <v>1914</v>
      </c>
      <c r="G106" s="209" t="s">
        <v>942</v>
      </c>
      <c r="H106" s="210">
        <v>7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206</v>
      </c>
      <c r="AT106" s="217" t="s">
        <v>181</v>
      </c>
      <c r="AU106" s="217" t="s">
        <v>82</v>
      </c>
      <c r="AY106" s="19" t="s">
        <v>178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206</v>
      </c>
      <c r="BM106" s="217" t="s">
        <v>1933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1934</v>
      </c>
      <c r="F107" s="204" t="s">
        <v>1935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SUM(P108:P141)</f>
        <v>0</v>
      </c>
      <c r="Q107" s="198"/>
      <c r="R107" s="199">
        <f>SUM(R108:R141)</f>
        <v>0</v>
      </c>
      <c r="S107" s="198"/>
      <c r="T107" s="200">
        <f>SUM(T108:T141)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80</v>
      </c>
      <c r="AY107" s="201" t="s">
        <v>178</v>
      </c>
      <c r="BK107" s="203">
        <f>SUM(BK108:BK141)</f>
        <v>0</v>
      </c>
    </row>
    <row r="108" s="2" customFormat="1" ht="24.15" customHeight="1">
      <c r="A108" s="40"/>
      <c r="B108" s="41"/>
      <c r="C108" s="206" t="s">
        <v>306</v>
      </c>
      <c r="D108" s="206" t="s">
        <v>181</v>
      </c>
      <c r="E108" s="207" t="s">
        <v>1936</v>
      </c>
      <c r="F108" s="208" t="s">
        <v>1937</v>
      </c>
      <c r="G108" s="209" t="s">
        <v>942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206</v>
      </c>
      <c r="AT108" s="217" t="s">
        <v>181</v>
      </c>
      <c r="AU108" s="217" t="s">
        <v>82</v>
      </c>
      <c r="AY108" s="19" t="s">
        <v>178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206</v>
      </c>
      <c r="BM108" s="217" t="s">
        <v>1938</v>
      </c>
    </row>
    <row r="109" s="2" customFormat="1" ht="24.15" customHeight="1">
      <c r="A109" s="40"/>
      <c r="B109" s="41"/>
      <c r="C109" s="206" t="s">
        <v>260</v>
      </c>
      <c r="D109" s="206" t="s">
        <v>181</v>
      </c>
      <c r="E109" s="207" t="s">
        <v>1939</v>
      </c>
      <c r="F109" s="208" t="s">
        <v>1940</v>
      </c>
      <c r="G109" s="209" t="s">
        <v>942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206</v>
      </c>
      <c r="AT109" s="217" t="s">
        <v>181</v>
      </c>
      <c r="AU109" s="217" t="s">
        <v>82</v>
      </c>
      <c r="AY109" s="19" t="s">
        <v>178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206</v>
      </c>
      <c r="BM109" s="217" t="s">
        <v>1941</v>
      </c>
    </row>
    <row r="110" s="2" customFormat="1" ht="24.15" customHeight="1">
      <c r="A110" s="40"/>
      <c r="B110" s="41"/>
      <c r="C110" s="206" t="s">
        <v>7</v>
      </c>
      <c r="D110" s="206" t="s">
        <v>181</v>
      </c>
      <c r="E110" s="207" t="s">
        <v>1942</v>
      </c>
      <c r="F110" s="208" t="s">
        <v>1943</v>
      </c>
      <c r="G110" s="209" t="s">
        <v>942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206</v>
      </c>
      <c r="AT110" s="217" t="s">
        <v>181</v>
      </c>
      <c r="AU110" s="217" t="s">
        <v>82</v>
      </c>
      <c r="AY110" s="19" t="s">
        <v>178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206</v>
      </c>
      <c r="BM110" s="217" t="s">
        <v>1944</v>
      </c>
    </row>
    <row r="111" s="2" customFormat="1" ht="24.15" customHeight="1">
      <c r="A111" s="40"/>
      <c r="B111" s="41"/>
      <c r="C111" s="206" t="s">
        <v>265</v>
      </c>
      <c r="D111" s="206" t="s">
        <v>181</v>
      </c>
      <c r="E111" s="207" t="s">
        <v>1945</v>
      </c>
      <c r="F111" s="208" t="s">
        <v>1946</v>
      </c>
      <c r="G111" s="209" t="s">
        <v>942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206</v>
      </c>
      <c r="AT111" s="217" t="s">
        <v>181</v>
      </c>
      <c r="AU111" s="217" t="s">
        <v>82</v>
      </c>
      <c r="AY111" s="19" t="s">
        <v>178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206</v>
      </c>
      <c r="BM111" s="217" t="s">
        <v>1947</v>
      </c>
    </row>
    <row r="112" s="2" customFormat="1" ht="24.15" customHeight="1">
      <c r="A112" s="40"/>
      <c r="B112" s="41"/>
      <c r="C112" s="206" t="s">
        <v>337</v>
      </c>
      <c r="D112" s="206" t="s">
        <v>181</v>
      </c>
      <c r="E112" s="207" t="s">
        <v>1948</v>
      </c>
      <c r="F112" s="208" t="s">
        <v>1949</v>
      </c>
      <c r="G112" s="209" t="s">
        <v>942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206</v>
      </c>
      <c r="AT112" s="217" t="s">
        <v>181</v>
      </c>
      <c r="AU112" s="217" t="s">
        <v>82</v>
      </c>
      <c r="AY112" s="19" t="s">
        <v>178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206</v>
      </c>
      <c r="BM112" s="217" t="s">
        <v>1950</v>
      </c>
    </row>
    <row r="113" s="2" customFormat="1" ht="24.15" customHeight="1">
      <c r="A113" s="40"/>
      <c r="B113" s="41"/>
      <c r="C113" s="206" t="s">
        <v>272</v>
      </c>
      <c r="D113" s="206" t="s">
        <v>181</v>
      </c>
      <c r="E113" s="207" t="s">
        <v>1951</v>
      </c>
      <c r="F113" s="208" t="s">
        <v>1952</v>
      </c>
      <c r="G113" s="209" t="s">
        <v>942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206</v>
      </c>
      <c r="AT113" s="217" t="s">
        <v>181</v>
      </c>
      <c r="AU113" s="217" t="s">
        <v>82</v>
      </c>
      <c r="AY113" s="19" t="s">
        <v>178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206</v>
      </c>
      <c r="BM113" s="217" t="s">
        <v>1953</v>
      </c>
    </row>
    <row r="114" s="2" customFormat="1" ht="24.15" customHeight="1">
      <c r="A114" s="40"/>
      <c r="B114" s="41"/>
      <c r="C114" s="206" t="s">
        <v>347</v>
      </c>
      <c r="D114" s="206" t="s">
        <v>181</v>
      </c>
      <c r="E114" s="207" t="s">
        <v>1954</v>
      </c>
      <c r="F114" s="208" t="s">
        <v>1955</v>
      </c>
      <c r="G114" s="209" t="s">
        <v>942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206</v>
      </c>
      <c r="AT114" s="217" t="s">
        <v>181</v>
      </c>
      <c r="AU114" s="217" t="s">
        <v>82</v>
      </c>
      <c r="AY114" s="19" t="s">
        <v>178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206</v>
      </c>
      <c r="BM114" s="217" t="s">
        <v>1956</v>
      </c>
    </row>
    <row r="115" s="2" customFormat="1" ht="24.15" customHeight="1">
      <c r="A115" s="40"/>
      <c r="B115" s="41"/>
      <c r="C115" s="206" t="s">
        <v>351</v>
      </c>
      <c r="D115" s="206" t="s">
        <v>181</v>
      </c>
      <c r="E115" s="207" t="s">
        <v>1957</v>
      </c>
      <c r="F115" s="208" t="s">
        <v>1958</v>
      </c>
      <c r="G115" s="209" t="s">
        <v>942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206</v>
      </c>
      <c r="AT115" s="217" t="s">
        <v>181</v>
      </c>
      <c r="AU115" s="217" t="s">
        <v>82</v>
      </c>
      <c r="AY115" s="19" t="s">
        <v>178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206</v>
      </c>
      <c r="BM115" s="217" t="s">
        <v>1959</v>
      </c>
    </row>
    <row r="116" s="2" customFormat="1" ht="24.15" customHeight="1">
      <c r="A116" s="40"/>
      <c r="B116" s="41"/>
      <c r="C116" s="206" t="s">
        <v>359</v>
      </c>
      <c r="D116" s="206" t="s">
        <v>181</v>
      </c>
      <c r="E116" s="207" t="s">
        <v>1960</v>
      </c>
      <c r="F116" s="208" t="s">
        <v>1961</v>
      </c>
      <c r="G116" s="209" t="s">
        <v>942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206</v>
      </c>
      <c r="AT116" s="217" t="s">
        <v>181</v>
      </c>
      <c r="AU116" s="217" t="s">
        <v>82</v>
      </c>
      <c r="AY116" s="19" t="s">
        <v>178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206</v>
      </c>
      <c r="BM116" s="217" t="s">
        <v>1962</v>
      </c>
    </row>
    <row r="117" s="2" customFormat="1" ht="24.15" customHeight="1">
      <c r="A117" s="40"/>
      <c r="B117" s="41"/>
      <c r="C117" s="206" t="s">
        <v>292</v>
      </c>
      <c r="D117" s="206" t="s">
        <v>181</v>
      </c>
      <c r="E117" s="207" t="s">
        <v>1963</v>
      </c>
      <c r="F117" s="208" t="s">
        <v>1964</v>
      </c>
      <c r="G117" s="209" t="s">
        <v>942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206</v>
      </c>
      <c r="AT117" s="217" t="s">
        <v>181</v>
      </c>
      <c r="AU117" s="217" t="s">
        <v>82</v>
      </c>
      <c r="AY117" s="19" t="s">
        <v>178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206</v>
      </c>
      <c r="BM117" s="217" t="s">
        <v>1965</v>
      </c>
    </row>
    <row r="118" s="2" customFormat="1" ht="24.15" customHeight="1">
      <c r="A118" s="40"/>
      <c r="B118" s="41"/>
      <c r="C118" s="206" t="s">
        <v>370</v>
      </c>
      <c r="D118" s="206" t="s">
        <v>181</v>
      </c>
      <c r="E118" s="207" t="s">
        <v>1966</v>
      </c>
      <c r="F118" s="208" t="s">
        <v>1967</v>
      </c>
      <c r="G118" s="209" t="s">
        <v>942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206</v>
      </c>
      <c r="AT118" s="217" t="s">
        <v>181</v>
      </c>
      <c r="AU118" s="217" t="s">
        <v>82</v>
      </c>
      <c r="AY118" s="19" t="s">
        <v>178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206</v>
      </c>
      <c r="BM118" s="217" t="s">
        <v>1968</v>
      </c>
    </row>
    <row r="119" s="2" customFormat="1" ht="24.15" customHeight="1">
      <c r="A119" s="40"/>
      <c r="B119" s="41"/>
      <c r="C119" s="206" t="s">
        <v>296</v>
      </c>
      <c r="D119" s="206" t="s">
        <v>181</v>
      </c>
      <c r="E119" s="207" t="s">
        <v>1969</v>
      </c>
      <c r="F119" s="208" t="s">
        <v>1970</v>
      </c>
      <c r="G119" s="209" t="s">
        <v>942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206</v>
      </c>
      <c r="AT119" s="217" t="s">
        <v>181</v>
      </c>
      <c r="AU119" s="217" t="s">
        <v>82</v>
      </c>
      <c r="AY119" s="19" t="s">
        <v>178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206</v>
      </c>
      <c r="BM119" s="217" t="s">
        <v>1971</v>
      </c>
    </row>
    <row r="120" s="2" customFormat="1" ht="24.15" customHeight="1">
      <c r="A120" s="40"/>
      <c r="B120" s="41"/>
      <c r="C120" s="206" t="s">
        <v>379</v>
      </c>
      <c r="D120" s="206" t="s">
        <v>181</v>
      </c>
      <c r="E120" s="207" t="s">
        <v>1972</v>
      </c>
      <c r="F120" s="208" t="s">
        <v>1973</v>
      </c>
      <c r="G120" s="209" t="s">
        <v>942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206</v>
      </c>
      <c r="AT120" s="217" t="s">
        <v>181</v>
      </c>
      <c r="AU120" s="217" t="s">
        <v>82</v>
      </c>
      <c r="AY120" s="19" t="s">
        <v>178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206</v>
      </c>
      <c r="BM120" s="217" t="s">
        <v>1974</v>
      </c>
    </row>
    <row r="121" s="2" customFormat="1" ht="24.15" customHeight="1">
      <c r="A121" s="40"/>
      <c r="B121" s="41"/>
      <c r="C121" s="206" t="s">
        <v>302</v>
      </c>
      <c r="D121" s="206" t="s">
        <v>181</v>
      </c>
      <c r="E121" s="207" t="s">
        <v>1975</v>
      </c>
      <c r="F121" s="208" t="s">
        <v>1976</v>
      </c>
      <c r="G121" s="209" t="s">
        <v>942</v>
      </c>
      <c r="H121" s="210">
        <v>2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206</v>
      </c>
      <c r="AT121" s="217" t="s">
        <v>181</v>
      </c>
      <c r="AU121" s="217" t="s">
        <v>82</v>
      </c>
      <c r="AY121" s="19" t="s">
        <v>178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206</v>
      </c>
      <c r="BM121" s="217" t="s">
        <v>1977</v>
      </c>
    </row>
    <row r="122" s="2" customFormat="1" ht="24.15" customHeight="1">
      <c r="A122" s="40"/>
      <c r="B122" s="41"/>
      <c r="C122" s="206" t="s">
        <v>392</v>
      </c>
      <c r="D122" s="206" t="s">
        <v>181</v>
      </c>
      <c r="E122" s="207" t="s">
        <v>1978</v>
      </c>
      <c r="F122" s="208" t="s">
        <v>1979</v>
      </c>
      <c r="G122" s="209" t="s">
        <v>942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206</v>
      </c>
      <c r="AT122" s="217" t="s">
        <v>181</v>
      </c>
      <c r="AU122" s="217" t="s">
        <v>82</v>
      </c>
      <c r="AY122" s="19" t="s">
        <v>178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206</v>
      </c>
      <c r="BM122" s="217" t="s">
        <v>1980</v>
      </c>
    </row>
    <row r="123" s="2" customFormat="1" ht="24.15" customHeight="1">
      <c r="A123" s="40"/>
      <c r="B123" s="41"/>
      <c r="C123" s="206" t="s">
        <v>309</v>
      </c>
      <c r="D123" s="206" t="s">
        <v>181</v>
      </c>
      <c r="E123" s="207" t="s">
        <v>1981</v>
      </c>
      <c r="F123" s="208" t="s">
        <v>1982</v>
      </c>
      <c r="G123" s="209" t="s">
        <v>942</v>
      </c>
      <c r="H123" s="210">
        <v>50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206</v>
      </c>
      <c r="AT123" s="217" t="s">
        <v>181</v>
      </c>
      <c r="AU123" s="217" t="s">
        <v>82</v>
      </c>
      <c r="AY123" s="19" t="s">
        <v>178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206</v>
      </c>
      <c r="BM123" s="217" t="s">
        <v>1983</v>
      </c>
    </row>
    <row r="124" s="2" customFormat="1" ht="24.15" customHeight="1">
      <c r="A124" s="40"/>
      <c r="B124" s="41"/>
      <c r="C124" s="206" t="s">
        <v>403</v>
      </c>
      <c r="D124" s="206" t="s">
        <v>181</v>
      </c>
      <c r="E124" s="207" t="s">
        <v>1984</v>
      </c>
      <c r="F124" s="208" t="s">
        <v>1985</v>
      </c>
      <c r="G124" s="209" t="s">
        <v>942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206</v>
      </c>
      <c r="AT124" s="217" t="s">
        <v>181</v>
      </c>
      <c r="AU124" s="217" t="s">
        <v>82</v>
      </c>
      <c r="AY124" s="19" t="s">
        <v>178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206</v>
      </c>
      <c r="BM124" s="217" t="s">
        <v>1986</v>
      </c>
    </row>
    <row r="125" s="2" customFormat="1" ht="24.15" customHeight="1">
      <c r="A125" s="40"/>
      <c r="B125" s="41"/>
      <c r="C125" s="206" t="s">
        <v>315</v>
      </c>
      <c r="D125" s="206" t="s">
        <v>181</v>
      </c>
      <c r="E125" s="207" t="s">
        <v>1987</v>
      </c>
      <c r="F125" s="208" t="s">
        <v>1988</v>
      </c>
      <c r="G125" s="209" t="s">
        <v>942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206</v>
      </c>
      <c r="AT125" s="217" t="s">
        <v>181</v>
      </c>
      <c r="AU125" s="217" t="s">
        <v>82</v>
      </c>
      <c r="AY125" s="19" t="s">
        <v>178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206</v>
      </c>
      <c r="BM125" s="217" t="s">
        <v>1989</v>
      </c>
    </row>
    <row r="126" s="2" customFormat="1" ht="24.15" customHeight="1">
      <c r="A126" s="40"/>
      <c r="B126" s="41"/>
      <c r="C126" s="206" t="s">
        <v>413</v>
      </c>
      <c r="D126" s="206" t="s">
        <v>181</v>
      </c>
      <c r="E126" s="207" t="s">
        <v>1990</v>
      </c>
      <c r="F126" s="208" t="s">
        <v>1991</v>
      </c>
      <c r="G126" s="209" t="s">
        <v>942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206</v>
      </c>
      <c r="AT126" s="217" t="s">
        <v>181</v>
      </c>
      <c r="AU126" s="217" t="s">
        <v>82</v>
      </c>
      <c r="AY126" s="19" t="s">
        <v>178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206</v>
      </c>
      <c r="BM126" s="217" t="s">
        <v>1992</v>
      </c>
    </row>
    <row r="127" s="2" customFormat="1" ht="24.15" customHeight="1">
      <c r="A127" s="40"/>
      <c r="B127" s="41"/>
      <c r="C127" s="206" t="s">
        <v>325</v>
      </c>
      <c r="D127" s="206" t="s">
        <v>181</v>
      </c>
      <c r="E127" s="207" t="s">
        <v>1993</v>
      </c>
      <c r="F127" s="208" t="s">
        <v>1994</v>
      </c>
      <c r="G127" s="209" t="s">
        <v>942</v>
      </c>
      <c r="H127" s="210">
        <v>4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206</v>
      </c>
      <c r="AT127" s="217" t="s">
        <v>181</v>
      </c>
      <c r="AU127" s="217" t="s">
        <v>82</v>
      </c>
      <c r="AY127" s="19" t="s">
        <v>178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206</v>
      </c>
      <c r="BM127" s="217" t="s">
        <v>1995</v>
      </c>
    </row>
    <row r="128" s="2" customFormat="1" ht="24.15" customHeight="1">
      <c r="A128" s="40"/>
      <c r="B128" s="41"/>
      <c r="C128" s="206" t="s">
        <v>422</v>
      </c>
      <c r="D128" s="206" t="s">
        <v>181</v>
      </c>
      <c r="E128" s="207" t="s">
        <v>1996</v>
      </c>
      <c r="F128" s="208" t="s">
        <v>1997</v>
      </c>
      <c r="G128" s="209" t="s">
        <v>942</v>
      </c>
      <c r="H128" s="210">
        <v>1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206</v>
      </c>
      <c r="AT128" s="217" t="s">
        <v>181</v>
      </c>
      <c r="AU128" s="217" t="s">
        <v>82</v>
      </c>
      <c r="AY128" s="19" t="s">
        <v>178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206</v>
      </c>
      <c r="BM128" s="217" t="s">
        <v>1998</v>
      </c>
    </row>
    <row r="129" s="2" customFormat="1" ht="24.15" customHeight="1">
      <c r="A129" s="40"/>
      <c r="B129" s="41"/>
      <c r="C129" s="206" t="s">
        <v>334</v>
      </c>
      <c r="D129" s="206" t="s">
        <v>181</v>
      </c>
      <c r="E129" s="207" t="s">
        <v>1999</v>
      </c>
      <c r="F129" s="208" t="s">
        <v>2000</v>
      </c>
      <c r="G129" s="209" t="s">
        <v>942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206</v>
      </c>
      <c r="AT129" s="217" t="s">
        <v>181</v>
      </c>
      <c r="AU129" s="217" t="s">
        <v>82</v>
      </c>
      <c r="AY129" s="19" t="s">
        <v>178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206</v>
      </c>
      <c r="BM129" s="217" t="s">
        <v>2001</v>
      </c>
    </row>
    <row r="130" s="2" customFormat="1" ht="24.15" customHeight="1">
      <c r="A130" s="40"/>
      <c r="B130" s="41"/>
      <c r="C130" s="206" t="s">
        <v>433</v>
      </c>
      <c r="D130" s="206" t="s">
        <v>181</v>
      </c>
      <c r="E130" s="207" t="s">
        <v>2002</v>
      </c>
      <c r="F130" s="208" t="s">
        <v>2003</v>
      </c>
      <c r="G130" s="209" t="s">
        <v>942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206</v>
      </c>
      <c r="AT130" s="217" t="s">
        <v>181</v>
      </c>
      <c r="AU130" s="217" t="s">
        <v>82</v>
      </c>
      <c r="AY130" s="19" t="s">
        <v>178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206</v>
      </c>
      <c r="BM130" s="217" t="s">
        <v>2004</v>
      </c>
    </row>
    <row r="131" s="2" customFormat="1" ht="24.15" customHeight="1">
      <c r="A131" s="40"/>
      <c r="B131" s="41"/>
      <c r="C131" s="206" t="s">
        <v>340</v>
      </c>
      <c r="D131" s="206" t="s">
        <v>181</v>
      </c>
      <c r="E131" s="207" t="s">
        <v>2005</v>
      </c>
      <c r="F131" s="208" t="s">
        <v>2006</v>
      </c>
      <c r="G131" s="209" t="s">
        <v>942</v>
      </c>
      <c r="H131" s="210">
        <v>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206</v>
      </c>
      <c r="AT131" s="217" t="s">
        <v>181</v>
      </c>
      <c r="AU131" s="217" t="s">
        <v>82</v>
      </c>
      <c r="AY131" s="19" t="s">
        <v>178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206</v>
      </c>
      <c r="BM131" s="217" t="s">
        <v>2007</v>
      </c>
    </row>
    <row r="132" s="2" customFormat="1" ht="24.15" customHeight="1">
      <c r="A132" s="40"/>
      <c r="B132" s="41"/>
      <c r="C132" s="206" t="s">
        <v>445</v>
      </c>
      <c r="D132" s="206" t="s">
        <v>181</v>
      </c>
      <c r="E132" s="207" t="s">
        <v>2008</v>
      </c>
      <c r="F132" s="208" t="s">
        <v>2009</v>
      </c>
      <c r="G132" s="209" t="s">
        <v>942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206</v>
      </c>
      <c r="AT132" s="217" t="s">
        <v>181</v>
      </c>
      <c r="AU132" s="217" t="s">
        <v>82</v>
      </c>
      <c r="AY132" s="19" t="s">
        <v>178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206</v>
      </c>
      <c r="BM132" s="217" t="s">
        <v>2010</v>
      </c>
    </row>
    <row r="133" s="2" customFormat="1" ht="24.15" customHeight="1">
      <c r="A133" s="40"/>
      <c r="B133" s="41"/>
      <c r="C133" s="206" t="s">
        <v>346</v>
      </c>
      <c r="D133" s="206" t="s">
        <v>181</v>
      </c>
      <c r="E133" s="207" t="s">
        <v>2011</v>
      </c>
      <c r="F133" s="208" t="s">
        <v>2012</v>
      </c>
      <c r="G133" s="209" t="s">
        <v>942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206</v>
      </c>
      <c r="AT133" s="217" t="s">
        <v>181</v>
      </c>
      <c r="AU133" s="217" t="s">
        <v>82</v>
      </c>
      <c r="AY133" s="19" t="s">
        <v>178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206</v>
      </c>
      <c r="BM133" s="217" t="s">
        <v>2013</v>
      </c>
    </row>
    <row r="134" s="2" customFormat="1" ht="24.15" customHeight="1">
      <c r="A134" s="40"/>
      <c r="B134" s="41"/>
      <c r="C134" s="206" t="s">
        <v>457</v>
      </c>
      <c r="D134" s="206" t="s">
        <v>181</v>
      </c>
      <c r="E134" s="207" t="s">
        <v>2014</v>
      </c>
      <c r="F134" s="208" t="s">
        <v>2015</v>
      </c>
      <c r="G134" s="209" t="s">
        <v>942</v>
      </c>
      <c r="H134" s="210">
        <v>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206</v>
      </c>
      <c r="AT134" s="217" t="s">
        <v>181</v>
      </c>
      <c r="AU134" s="217" t="s">
        <v>82</v>
      </c>
      <c r="AY134" s="19" t="s">
        <v>178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206</v>
      </c>
      <c r="BM134" s="217" t="s">
        <v>2016</v>
      </c>
    </row>
    <row r="135" s="2" customFormat="1" ht="24.15" customHeight="1">
      <c r="A135" s="40"/>
      <c r="B135" s="41"/>
      <c r="C135" s="206" t="s">
        <v>350</v>
      </c>
      <c r="D135" s="206" t="s">
        <v>181</v>
      </c>
      <c r="E135" s="207" t="s">
        <v>2017</v>
      </c>
      <c r="F135" s="208" t="s">
        <v>2018</v>
      </c>
      <c r="G135" s="209" t="s">
        <v>942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206</v>
      </c>
      <c r="AT135" s="217" t="s">
        <v>181</v>
      </c>
      <c r="AU135" s="217" t="s">
        <v>82</v>
      </c>
      <c r="AY135" s="19" t="s">
        <v>178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206</v>
      </c>
      <c r="BM135" s="217" t="s">
        <v>2019</v>
      </c>
    </row>
    <row r="136" s="2" customFormat="1" ht="24.15" customHeight="1">
      <c r="A136" s="40"/>
      <c r="B136" s="41"/>
      <c r="C136" s="206" t="s">
        <v>470</v>
      </c>
      <c r="D136" s="206" t="s">
        <v>181</v>
      </c>
      <c r="E136" s="207" t="s">
        <v>2020</v>
      </c>
      <c r="F136" s="208" t="s">
        <v>2021</v>
      </c>
      <c r="G136" s="209" t="s">
        <v>942</v>
      </c>
      <c r="H136" s="210">
        <v>1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206</v>
      </c>
      <c r="AT136" s="217" t="s">
        <v>181</v>
      </c>
      <c r="AU136" s="217" t="s">
        <v>82</v>
      </c>
      <c r="AY136" s="19" t="s">
        <v>178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206</v>
      </c>
      <c r="BM136" s="217" t="s">
        <v>2022</v>
      </c>
    </row>
    <row r="137" s="2" customFormat="1" ht="24.15" customHeight="1">
      <c r="A137" s="40"/>
      <c r="B137" s="41"/>
      <c r="C137" s="206" t="s">
        <v>354</v>
      </c>
      <c r="D137" s="206" t="s">
        <v>181</v>
      </c>
      <c r="E137" s="207" t="s">
        <v>2023</v>
      </c>
      <c r="F137" s="208" t="s">
        <v>2024</v>
      </c>
      <c r="G137" s="209" t="s">
        <v>942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206</v>
      </c>
      <c r="AT137" s="217" t="s">
        <v>181</v>
      </c>
      <c r="AU137" s="217" t="s">
        <v>82</v>
      </c>
      <c r="AY137" s="19" t="s">
        <v>178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206</v>
      </c>
      <c r="BM137" s="217" t="s">
        <v>2025</v>
      </c>
    </row>
    <row r="138" s="2" customFormat="1" ht="24.15" customHeight="1">
      <c r="A138" s="40"/>
      <c r="B138" s="41"/>
      <c r="C138" s="206" t="s">
        <v>481</v>
      </c>
      <c r="D138" s="206" t="s">
        <v>181</v>
      </c>
      <c r="E138" s="207" t="s">
        <v>2026</v>
      </c>
      <c r="F138" s="208" t="s">
        <v>2027</v>
      </c>
      <c r="G138" s="209" t="s">
        <v>942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206</v>
      </c>
      <c r="AT138" s="217" t="s">
        <v>181</v>
      </c>
      <c r="AU138" s="217" t="s">
        <v>82</v>
      </c>
      <c r="AY138" s="19" t="s">
        <v>178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206</v>
      </c>
      <c r="BM138" s="217" t="s">
        <v>2028</v>
      </c>
    </row>
    <row r="139" s="2" customFormat="1" ht="24.15" customHeight="1">
      <c r="A139" s="40"/>
      <c r="B139" s="41"/>
      <c r="C139" s="206" t="s">
        <v>363</v>
      </c>
      <c r="D139" s="206" t="s">
        <v>181</v>
      </c>
      <c r="E139" s="207" t="s">
        <v>2029</v>
      </c>
      <c r="F139" s="208" t="s">
        <v>2030</v>
      </c>
      <c r="G139" s="209" t="s">
        <v>942</v>
      </c>
      <c r="H139" s="210">
        <v>1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206</v>
      </c>
      <c r="AT139" s="217" t="s">
        <v>181</v>
      </c>
      <c r="AU139" s="217" t="s">
        <v>82</v>
      </c>
      <c r="AY139" s="19" t="s">
        <v>178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206</v>
      </c>
      <c r="BM139" s="217" t="s">
        <v>2031</v>
      </c>
    </row>
    <row r="140" s="2" customFormat="1" ht="24.15" customHeight="1">
      <c r="A140" s="40"/>
      <c r="B140" s="41"/>
      <c r="C140" s="206" t="s">
        <v>491</v>
      </c>
      <c r="D140" s="206" t="s">
        <v>181</v>
      </c>
      <c r="E140" s="207" t="s">
        <v>2032</v>
      </c>
      <c r="F140" s="208" t="s">
        <v>2033</v>
      </c>
      <c r="G140" s="209" t="s">
        <v>942</v>
      </c>
      <c r="H140" s="210">
        <v>1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206</v>
      </c>
      <c r="AT140" s="217" t="s">
        <v>181</v>
      </c>
      <c r="AU140" s="217" t="s">
        <v>82</v>
      </c>
      <c r="AY140" s="19" t="s">
        <v>178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206</v>
      </c>
      <c r="BM140" s="217" t="s">
        <v>2034</v>
      </c>
    </row>
    <row r="141" s="2" customFormat="1" ht="24.15" customHeight="1">
      <c r="A141" s="40"/>
      <c r="B141" s="41"/>
      <c r="C141" s="206" t="s">
        <v>366</v>
      </c>
      <c r="D141" s="206" t="s">
        <v>181</v>
      </c>
      <c r="E141" s="207" t="s">
        <v>2035</v>
      </c>
      <c r="F141" s="208" t="s">
        <v>2036</v>
      </c>
      <c r="G141" s="209" t="s">
        <v>942</v>
      </c>
      <c r="H141" s="210">
        <v>3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206</v>
      </c>
      <c r="AT141" s="217" t="s">
        <v>181</v>
      </c>
      <c r="AU141" s="217" t="s">
        <v>82</v>
      </c>
      <c r="AY141" s="19" t="s">
        <v>178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206</v>
      </c>
      <c r="BM141" s="217" t="s">
        <v>2037</v>
      </c>
    </row>
    <row r="142" s="12" customFormat="1" ht="22.8" customHeight="1">
      <c r="A142" s="12"/>
      <c r="B142" s="190"/>
      <c r="C142" s="191"/>
      <c r="D142" s="192" t="s">
        <v>71</v>
      </c>
      <c r="E142" s="204" t="s">
        <v>2038</v>
      </c>
      <c r="F142" s="204" t="s">
        <v>2039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SUM(P143:P148)</f>
        <v>0</v>
      </c>
      <c r="Q142" s="198"/>
      <c r="R142" s="199">
        <f>SUM(R143:R148)</f>
        <v>0</v>
      </c>
      <c r="S142" s="198"/>
      <c r="T142" s="200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80</v>
      </c>
      <c r="AT142" s="202" t="s">
        <v>71</v>
      </c>
      <c r="AU142" s="202" t="s">
        <v>80</v>
      </c>
      <c r="AY142" s="201" t="s">
        <v>178</v>
      </c>
      <c r="BK142" s="203">
        <f>SUM(BK143:BK148)</f>
        <v>0</v>
      </c>
    </row>
    <row r="143" s="2" customFormat="1" ht="24.15" customHeight="1">
      <c r="A143" s="40"/>
      <c r="B143" s="41"/>
      <c r="C143" s="206" t="s">
        <v>498</v>
      </c>
      <c r="D143" s="206" t="s">
        <v>181</v>
      </c>
      <c r="E143" s="207" t="s">
        <v>2040</v>
      </c>
      <c r="F143" s="208" t="s">
        <v>2041</v>
      </c>
      <c r="G143" s="209" t="s">
        <v>942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206</v>
      </c>
      <c r="AT143" s="217" t="s">
        <v>181</v>
      </c>
      <c r="AU143" s="217" t="s">
        <v>82</v>
      </c>
      <c r="AY143" s="19" t="s">
        <v>178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206</v>
      </c>
      <c r="BM143" s="217" t="s">
        <v>2042</v>
      </c>
    </row>
    <row r="144" s="2" customFormat="1" ht="24.15" customHeight="1">
      <c r="A144" s="40"/>
      <c r="B144" s="41"/>
      <c r="C144" s="206" t="s">
        <v>373</v>
      </c>
      <c r="D144" s="206" t="s">
        <v>181</v>
      </c>
      <c r="E144" s="207" t="s">
        <v>2043</v>
      </c>
      <c r="F144" s="208" t="s">
        <v>2044</v>
      </c>
      <c r="G144" s="209" t="s">
        <v>942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206</v>
      </c>
      <c r="AT144" s="217" t="s">
        <v>181</v>
      </c>
      <c r="AU144" s="217" t="s">
        <v>82</v>
      </c>
      <c r="AY144" s="19" t="s">
        <v>178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206</v>
      </c>
      <c r="BM144" s="217" t="s">
        <v>2045</v>
      </c>
    </row>
    <row r="145" s="2" customFormat="1" ht="24.15" customHeight="1">
      <c r="A145" s="40"/>
      <c r="B145" s="41"/>
      <c r="C145" s="206" t="s">
        <v>506</v>
      </c>
      <c r="D145" s="206" t="s">
        <v>181</v>
      </c>
      <c r="E145" s="207" t="s">
        <v>2046</v>
      </c>
      <c r="F145" s="208" t="s">
        <v>2047</v>
      </c>
      <c r="G145" s="209" t="s">
        <v>942</v>
      </c>
      <c r="H145" s="210">
        <v>1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206</v>
      </c>
      <c r="AT145" s="217" t="s">
        <v>181</v>
      </c>
      <c r="AU145" s="217" t="s">
        <v>82</v>
      </c>
      <c r="AY145" s="19" t="s">
        <v>178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206</v>
      </c>
      <c r="BM145" s="217" t="s">
        <v>2048</v>
      </c>
    </row>
    <row r="146" s="2" customFormat="1" ht="24.15" customHeight="1">
      <c r="A146" s="40"/>
      <c r="B146" s="41"/>
      <c r="C146" s="206" t="s">
        <v>377</v>
      </c>
      <c r="D146" s="206" t="s">
        <v>181</v>
      </c>
      <c r="E146" s="207" t="s">
        <v>2049</v>
      </c>
      <c r="F146" s="208" t="s">
        <v>2050</v>
      </c>
      <c r="G146" s="209" t="s">
        <v>942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206</v>
      </c>
      <c r="AT146" s="217" t="s">
        <v>181</v>
      </c>
      <c r="AU146" s="217" t="s">
        <v>82</v>
      </c>
      <c r="AY146" s="19" t="s">
        <v>178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206</v>
      </c>
      <c r="BM146" s="217" t="s">
        <v>2051</v>
      </c>
    </row>
    <row r="147" s="2" customFormat="1" ht="24.15" customHeight="1">
      <c r="A147" s="40"/>
      <c r="B147" s="41"/>
      <c r="C147" s="206" t="s">
        <v>515</v>
      </c>
      <c r="D147" s="206" t="s">
        <v>181</v>
      </c>
      <c r="E147" s="207" t="s">
        <v>2052</v>
      </c>
      <c r="F147" s="208" t="s">
        <v>2053</v>
      </c>
      <c r="G147" s="209" t="s">
        <v>942</v>
      </c>
      <c r="H147" s="210">
        <v>2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206</v>
      </c>
      <c r="AT147" s="217" t="s">
        <v>181</v>
      </c>
      <c r="AU147" s="217" t="s">
        <v>82</v>
      </c>
      <c r="AY147" s="19" t="s">
        <v>178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206</v>
      </c>
      <c r="BM147" s="217" t="s">
        <v>2054</v>
      </c>
    </row>
    <row r="148" s="2" customFormat="1" ht="24.15" customHeight="1">
      <c r="A148" s="40"/>
      <c r="B148" s="41"/>
      <c r="C148" s="206" t="s">
        <v>382</v>
      </c>
      <c r="D148" s="206" t="s">
        <v>181</v>
      </c>
      <c r="E148" s="207" t="s">
        <v>2055</v>
      </c>
      <c r="F148" s="208" t="s">
        <v>2053</v>
      </c>
      <c r="G148" s="209" t="s">
        <v>942</v>
      </c>
      <c r="H148" s="210">
        <v>2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206</v>
      </c>
      <c r="AT148" s="217" t="s">
        <v>181</v>
      </c>
      <c r="AU148" s="217" t="s">
        <v>82</v>
      </c>
      <c r="AY148" s="19" t="s">
        <v>178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206</v>
      </c>
      <c r="BM148" s="217" t="s">
        <v>2056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2057</v>
      </c>
      <c r="F149" s="204" t="s">
        <v>2058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P150</f>
        <v>0</v>
      </c>
      <c r="Q149" s="198"/>
      <c r="R149" s="199">
        <f>R150</f>
        <v>0</v>
      </c>
      <c r="S149" s="198"/>
      <c r="T149" s="20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178</v>
      </c>
      <c r="BK149" s="203">
        <f>BK150</f>
        <v>0</v>
      </c>
    </row>
    <row r="150" s="2" customFormat="1" ht="16.5" customHeight="1">
      <c r="A150" s="40"/>
      <c r="B150" s="41"/>
      <c r="C150" s="206" t="s">
        <v>525</v>
      </c>
      <c r="D150" s="206" t="s">
        <v>181</v>
      </c>
      <c r="E150" s="207" t="s">
        <v>2059</v>
      </c>
      <c r="F150" s="208" t="s">
        <v>2060</v>
      </c>
      <c r="G150" s="209" t="s">
        <v>942</v>
      </c>
      <c r="H150" s="210">
        <v>2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206</v>
      </c>
      <c r="AT150" s="217" t="s">
        <v>181</v>
      </c>
      <c r="AU150" s="217" t="s">
        <v>82</v>
      </c>
      <c r="AY150" s="19" t="s">
        <v>178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206</v>
      </c>
      <c r="BM150" s="217" t="s">
        <v>2061</v>
      </c>
    </row>
    <row r="151" s="12" customFormat="1" ht="22.8" customHeight="1">
      <c r="A151" s="12"/>
      <c r="B151" s="190"/>
      <c r="C151" s="191"/>
      <c r="D151" s="192" t="s">
        <v>71</v>
      </c>
      <c r="E151" s="204" t="s">
        <v>2062</v>
      </c>
      <c r="F151" s="204" t="s">
        <v>2063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SUM(P152:P173)</f>
        <v>0</v>
      </c>
      <c r="Q151" s="198"/>
      <c r="R151" s="199">
        <f>SUM(R152:R173)</f>
        <v>0</v>
      </c>
      <c r="S151" s="198"/>
      <c r="T151" s="200">
        <f>SUM(T152:T173)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80</v>
      </c>
      <c r="AT151" s="202" t="s">
        <v>71</v>
      </c>
      <c r="AU151" s="202" t="s">
        <v>80</v>
      </c>
      <c r="AY151" s="201" t="s">
        <v>178</v>
      </c>
      <c r="BK151" s="203">
        <f>SUM(BK152:BK173)</f>
        <v>0</v>
      </c>
    </row>
    <row r="152" s="2" customFormat="1" ht="24.15" customHeight="1">
      <c r="A152" s="40"/>
      <c r="B152" s="41"/>
      <c r="C152" s="257" t="s">
        <v>388</v>
      </c>
      <c r="D152" s="257" t="s">
        <v>360</v>
      </c>
      <c r="E152" s="258" t="s">
        <v>2064</v>
      </c>
      <c r="F152" s="259" t="s">
        <v>2065</v>
      </c>
      <c r="G152" s="260" t="s">
        <v>223</v>
      </c>
      <c r="H152" s="261">
        <v>14</v>
      </c>
      <c r="I152" s="262"/>
      <c r="J152" s="263">
        <f>ROUND(I152*H152,2)</f>
        <v>0</v>
      </c>
      <c r="K152" s="259" t="s">
        <v>19</v>
      </c>
      <c r="L152" s="264"/>
      <c r="M152" s="265" t="s">
        <v>19</v>
      </c>
      <c r="N152" s="266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302</v>
      </c>
      <c r="AT152" s="217" t="s">
        <v>360</v>
      </c>
      <c r="AU152" s="217" t="s">
        <v>82</v>
      </c>
      <c r="AY152" s="19" t="s">
        <v>178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206</v>
      </c>
      <c r="BM152" s="217" t="s">
        <v>2066</v>
      </c>
    </row>
    <row r="153" s="2" customFormat="1" ht="24.15" customHeight="1">
      <c r="A153" s="40"/>
      <c r="B153" s="41"/>
      <c r="C153" s="257" t="s">
        <v>534</v>
      </c>
      <c r="D153" s="257" t="s">
        <v>360</v>
      </c>
      <c r="E153" s="258" t="s">
        <v>2067</v>
      </c>
      <c r="F153" s="259" t="s">
        <v>2068</v>
      </c>
      <c r="G153" s="260" t="s">
        <v>223</v>
      </c>
      <c r="H153" s="261">
        <v>4</v>
      </c>
      <c r="I153" s="262"/>
      <c r="J153" s="263">
        <f>ROUND(I153*H153,2)</f>
        <v>0</v>
      </c>
      <c r="K153" s="259" t="s">
        <v>19</v>
      </c>
      <c r="L153" s="264"/>
      <c r="M153" s="265" t="s">
        <v>19</v>
      </c>
      <c r="N153" s="266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302</v>
      </c>
      <c r="AT153" s="217" t="s">
        <v>360</v>
      </c>
      <c r="AU153" s="217" t="s">
        <v>82</v>
      </c>
      <c r="AY153" s="19" t="s">
        <v>178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206</v>
      </c>
      <c r="BM153" s="217" t="s">
        <v>2069</v>
      </c>
    </row>
    <row r="154" s="2" customFormat="1" ht="24.15" customHeight="1">
      <c r="A154" s="40"/>
      <c r="B154" s="41"/>
      <c r="C154" s="257" t="s">
        <v>395</v>
      </c>
      <c r="D154" s="257" t="s">
        <v>360</v>
      </c>
      <c r="E154" s="258" t="s">
        <v>2070</v>
      </c>
      <c r="F154" s="259" t="s">
        <v>2071</v>
      </c>
      <c r="G154" s="260" t="s">
        <v>223</v>
      </c>
      <c r="H154" s="261">
        <v>18</v>
      </c>
      <c r="I154" s="262"/>
      <c r="J154" s="263">
        <f>ROUND(I154*H154,2)</f>
        <v>0</v>
      </c>
      <c r="K154" s="259" t="s">
        <v>19</v>
      </c>
      <c r="L154" s="264"/>
      <c r="M154" s="265" t="s">
        <v>19</v>
      </c>
      <c r="N154" s="266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302</v>
      </c>
      <c r="AT154" s="217" t="s">
        <v>360</v>
      </c>
      <c r="AU154" s="217" t="s">
        <v>82</v>
      </c>
      <c r="AY154" s="19" t="s">
        <v>178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206</v>
      </c>
      <c r="BM154" s="217" t="s">
        <v>2072</v>
      </c>
    </row>
    <row r="155" s="2" customFormat="1" ht="24.15" customHeight="1">
      <c r="A155" s="40"/>
      <c r="B155" s="41"/>
      <c r="C155" s="257" t="s">
        <v>545</v>
      </c>
      <c r="D155" s="257" t="s">
        <v>360</v>
      </c>
      <c r="E155" s="258" t="s">
        <v>2073</v>
      </c>
      <c r="F155" s="259" t="s">
        <v>2074</v>
      </c>
      <c r="G155" s="260" t="s">
        <v>942</v>
      </c>
      <c r="H155" s="261">
        <v>2</v>
      </c>
      <c r="I155" s="262"/>
      <c r="J155" s="263">
        <f>ROUND(I155*H155,2)</f>
        <v>0</v>
      </c>
      <c r="K155" s="259" t="s">
        <v>19</v>
      </c>
      <c r="L155" s="264"/>
      <c r="M155" s="265" t="s">
        <v>19</v>
      </c>
      <c r="N155" s="266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302</v>
      </c>
      <c r="AT155" s="217" t="s">
        <v>360</v>
      </c>
      <c r="AU155" s="217" t="s">
        <v>82</v>
      </c>
      <c r="AY155" s="19" t="s">
        <v>178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206</v>
      </c>
      <c r="BM155" s="217" t="s">
        <v>2075</v>
      </c>
    </row>
    <row r="156" s="2" customFormat="1" ht="24.15" customHeight="1">
      <c r="A156" s="40"/>
      <c r="B156" s="41"/>
      <c r="C156" s="257" t="s">
        <v>401</v>
      </c>
      <c r="D156" s="257" t="s">
        <v>360</v>
      </c>
      <c r="E156" s="258" t="s">
        <v>2076</v>
      </c>
      <c r="F156" s="259" t="s">
        <v>2077</v>
      </c>
      <c r="G156" s="260" t="s">
        <v>223</v>
      </c>
      <c r="H156" s="261">
        <v>10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302</v>
      </c>
      <c r="AT156" s="217" t="s">
        <v>360</v>
      </c>
      <c r="AU156" s="217" t="s">
        <v>82</v>
      </c>
      <c r="AY156" s="19" t="s">
        <v>178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206</v>
      </c>
      <c r="BM156" s="217" t="s">
        <v>2078</v>
      </c>
    </row>
    <row r="157" s="2" customFormat="1" ht="24.15" customHeight="1">
      <c r="A157" s="40"/>
      <c r="B157" s="41"/>
      <c r="C157" s="257" t="s">
        <v>556</v>
      </c>
      <c r="D157" s="257" t="s">
        <v>360</v>
      </c>
      <c r="E157" s="258" t="s">
        <v>2079</v>
      </c>
      <c r="F157" s="259" t="s">
        <v>2080</v>
      </c>
      <c r="G157" s="260" t="s">
        <v>223</v>
      </c>
      <c r="H157" s="261">
        <v>20</v>
      </c>
      <c r="I157" s="262"/>
      <c r="J157" s="263">
        <f>ROUND(I157*H157,2)</f>
        <v>0</v>
      </c>
      <c r="K157" s="259" t="s">
        <v>19</v>
      </c>
      <c r="L157" s="264"/>
      <c r="M157" s="265" t="s">
        <v>19</v>
      </c>
      <c r="N157" s="266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302</v>
      </c>
      <c r="AT157" s="217" t="s">
        <v>360</v>
      </c>
      <c r="AU157" s="217" t="s">
        <v>82</v>
      </c>
      <c r="AY157" s="19" t="s">
        <v>178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206</v>
      </c>
      <c r="BM157" s="217" t="s">
        <v>2081</v>
      </c>
    </row>
    <row r="158" s="2" customFormat="1" ht="24.15" customHeight="1">
      <c r="A158" s="40"/>
      <c r="B158" s="41"/>
      <c r="C158" s="257" t="s">
        <v>406</v>
      </c>
      <c r="D158" s="257" t="s">
        <v>360</v>
      </c>
      <c r="E158" s="258" t="s">
        <v>2082</v>
      </c>
      <c r="F158" s="259" t="s">
        <v>2080</v>
      </c>
      <c r="G158" s="260" t="s">
        <v>223</v>
      </c>
      <c r="H158" s="261">
        <v>2</v>
      </c>
      <c r="I158" s="262"/>
      <c r="J158" s="263">
        <f>ROUND(I158*H158,2)</f>
        <v>0</v>
      </c>
      <c r="K158" s="259" t="s">
        <v>19</v>
      </c>
      <c r="L158" s="264"/>
      <c r="M158" s="265" t="s">
        <v>19</v>
      </c>
      <c r="N158" s="266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302</v>
      </c>
      <c r="AT158" s="217" t="s">
        <v>360</v>
      </c>
      <c r="AU158" s="217" t="s">
        <v>82</v>
      </c>
      <c r="AY158" s="19" t="s">
        <v>178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206</v>
      </c>
      <c r="BM158" s="217" t="s">
        <v>2083</v>
      </c>
    </row>
    <row r="159" s="2" customFormat="1" ht="24.15" customHeight="1">
      <c r="A159" s="40"/>
      <c r="B159" s="41"/>
      <c r="C159" s="257" t="s">
        <v>567</v>
      </c>
      <c r="D159" s="257" t="s">
        <v>360</v>
      </c>
      <c r="E159" s="258" t="s">
        <v>2084</v>
      </c>
      <c r="F159" s="259" t="s">
        <v>2085</v>
      </c>
      <c r="G159" s="260" t="s">
        <v>223</v>
      </c>
      <c r="H159" s="261">
        <v>160</v>
      </c>
      <c r="I159" s="262"/>
      <c r="J159" s="263">
        <f>ROUND(I159*H159,2)</f>
        <v>0</v>
      </c>
      <c r="K159" s="259" t="s">
        <v>19</v>
      </c>
      <c r="L159" s="264"/>
      <c r="M159" s="265" t="s">
        <v>19</v>
      </c>
      <c r="N159" s="266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302</v>
      </c>
      <c r="AT159" s="217" t="s">
        <v>360</v>
      </c>
      <c r="AU159" s="217" t="s">
        <v>82</v>
      </c>
      <c r="AY159" s="19" t="s">
        <v>178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206</v>
      </c>
      <c r="BM159" s="217" t="s">
        <v>2086</v>
      </c>
    </row>
    <row r="160" s="2" customFormat="1" ht="24.15" customHeight="1">
      <c r="A160" s="40"/>
      <c r="B160" s="41"/>
      <c r="C160" s="257" t="s">
        <v>411</v>
      </c>
      <c r="D160" s="257" t="s">
        <v>360</v>
      </c>
      <c r="E160" s="258" t="s">
        <v>2087</v>
      </c>
      <c r="F160" s="259" t="s">
        <v>2085</v>
      </c>
      <c r="G160" s="260" t="s">
        <v>223</v>
      </c>
      <c r="H160" s="261">
        <v>30</v>
      </c>
      <c r="I160" s="262"/>
      <c r="J160" s="263">
        <f>ROUND(I160*H160,2)</f>
        <v>0</v>
      </c>
      <c r="K160" s="259" t="s">
        <v>19</v>
      </c>
      <c r="L160" s="264"/>
      <c r="M160" s="265" t="s">
        <v>19</v>
      </c>
      <c r="N160" s="266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302</v>
      </c>
      <c r="AT160" s="217" t="s">
        <v>360</v>
      </c>
      <c r="AU160" s="217" t="s">
        <v>82</v>
      </c>
      <c r="AY160" s="19" t="s">
        <v>178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206</v>
      </c>
      <c r="BM160" s="217" t="s">
        <v>2088</v>
      </c>
    </row>
    <row r="161" s="2" customFormat="1" ht="24.15" customHeight="1">
      <c r="A161" s="40"/>
      <c r="B161" s="41"/>
      <c r="C161" s="257" t="s">
        <v>577</v>
      </c>
      <c r="D161" s="257" t="s">
        <v>360</v>
      </c>
      <c r="E161" s="258" t="s">
        <v>2089</v>
      </c>
      <c r="F161" s="259" t="s">
        <v>2085</v>
      </c>
      <c r="G161" s="260" t="s">
        <v>223</v>
      </c>
      <c r="H161" s="261">
        <v>114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302</v>
      </c>
      <c r="AT161" s="217" t="s">
        <v>360</v>
      </c>
      <c r="AU161" s="217" t="s">
        <v>82</v>
      </c>
      <c r="AY161" s="19" t="s">
        <v>178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206</v>
      </c>
      <c r="BM161" s="217" t="s">
        <v>2090</v>
      </c>
    </row>
    <row r="162" s="2" customFormat="1" ht="24.15" customHeight="1">
      <c r="A162" s="40"/>
      <c r="B162" s="41"/>
      <c r="C162" s="257" t="s">
        <v>416</v>
      </c>
      <c r="D162" s="257" t="s">
        <v>360</v>
      </c>
      <c r="E162" s="258" t="s">
        <v>2091</v>
      </c>
      <c r="F162" s="259" t="s">
        <v>2085</v>
      </c>
      <c r="G162" s="260" t="s">
        <v>223</v>
      </c>
      <c r="H162" s="261">
        <v>20</v>
      </c>
      <c r="I162" s="262"/>
      <c r="J162" s="263">
        <f>ROUND(I162*H162,2)</f>
        <v>0</v>
      </c>
      <c r="K162" s="259" t="s">
        <v>19</v>
      </c>
      <c r="L162" s="264"/>
      <c r="M162" s="265" t="s">
        <v>19</v>
      </c>
      <c r="N162" s="266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302</v>
      </c>
      <c r="AT162" s="217" t="s">
        <v>360</v>
      </c>
      <c r="AU162" s="217" t="s">
        <v>82</v>
      </c>
      <c r="AY162" s="19" t="s">
        <v>178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206</v>
      </c>
      <c r="BM162" s="217" t="s">
        <v>2092</v>
      </c>
    </row>
    <row r="163" s="2" customFormat="1" ht="24.15" customHeight="1">
      <c r="A163" s="40"/>
      <c r="B163" s="41"/>
      <c r="C163" s="206" t="s">
        <v>2093</v>
      </c>
      <c r="D163" s="206" t="s">
        <v>181</v>
      </c>
      <c r="E163" s="207" t="s">
        <v>2094</v>
      </c>
      <c r="F163" s="208" t="s">
        <v>2065</v>
      </c>
      <c r="G163" s="209" t="s">
        <v>223</v>
      </c>
      <c r="H163" s="210">
        <v>14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206</v>
      </c>
      <c r="AT163" s="217" t="s">
        <v>181</v>
      </c>
      <c r="AU163" s="217" t="s">
        <v>82</v>
      </c>
      <c r="AY163" s="19" t="s">
        <v>178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206</v>
      </c>
      <c r="BM163" s="217" t="s">
        <v>2095</v>
      </c>
    </row>
    <row r="164" s="2" customFormat="1" ht="24.15" customHeight="1">
      <c r="A164" s="40"/>
      <c r="B164" s="41"/>
      <c r="C164" s="206" t="s">
        <v>420</v>
      </c>
      <c r="D164" s="206" t="s">
        <v>181</v>
      </c>
      <c r="E164" s="207" t="s">
        <v>2096</v>
      </c>
      <c r="F164" s="208" t="s">
        <v>2068</v>
      </c>
      <c r="G164" s="209" t="s">
        <v>223</v>
      </c>
      <c r="H164" s="210">
        <v>4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206</v>
      </c>
      <c r="AT164" s="217" t="s">
        <v>181</v>
      </c>
      <c r="AU164" s="217" t="s">
        <v>82</v>
      </c>
      <c r="AY164" s="19" t="s">
        <v>178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206</v>
      </c>
      <c r="BM164" s="217" t="s">
        <v>2097</v>
      </c>
    </row>
    <row r="165" s="2" customFormat="1" ht="24.15" customHeight="1">
      <c r="A165" s="40"/>
      <c r="B165" s="41"/>
      <c r="C165" s="206" t="s">
        <v>2098</v>
      </c>
      <c r="D165" s="206" t="s">
        <v>181</v>
      </c>
      <c r="E165" s="207" t="s">
        <v>2099</v>
      </c>
      <c r="F165" s="208" t="s">
        <v>2071</v>
      </c>
      <c r="G165" s="209" t="s">
        <v>223</v>
      </c>
      <c r="H165" s="210">
        <v>18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206</v>
      </c>
      <c r="AT165" s="217" t="s">
        <v>181</v>
      </c>
      <c r="AU165" s="217" t="s">
        <v>82</v>
      </c>
      <c r="AY165" s="19" t="s">
        <v>178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206</v>
      </c>
      <c r="BM165" s="217" t="s">
        <v>2100</v>
      </c>
    </row>
    <row r="166" s="2" customFormat="1" ht="24.15" customHeight="1">
      <c r="A166" s="40"/>
      <c r="B166" s="41"/>
      <c r="C166" s="206" t="s">
        <v>425</v>
      </c>
      <c r="D166" s="206" t="s">
        <v>181</v>
      </c>
      <c r="E166" s="207" t="s">
        <v>2101</v>
      </c>
      <c r="F166" s="208" t="s">
        <v>2074</v>
      </c>
      <c r="G166" s="209" t="s">
        <v>942</v>
      </c>
      <c r="H166" s="210">
        <v>2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206</v>
      </c>
      <c r="AT166" s="217" t="s">
        <v>181</v>
      </c>
      <c r="AU166" s="217" t="s">
        <v>82</v>
      </c>
      <c r="AY166" s="19" t="s">
        <v>178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206</v>
      </c>
      <c r="BM166" s="217" t="s">
        <v>2102</v>
      </c>
    </row>
    <row r="167" s="2" customFormat="1" ht="24.15" customHeight="1">
      <c r="A167" s="40"/>
      <c r="B167" s="41"/>
      <c r="C167" s="206" t="s">
        <v>2103</v>
      </c>
      <c r="D167" s="206" t="s">
        <v>181</v>
      </c>
      <c r="E167" s="207" t="s">
        <v>2104</v>
      </c>
      <c r="F167" s="208" t="s">
        <v>2077</v>
      </c>
      <c r="G167" s="209" t="s">
        <v>223</v>
      </c>
      <c r="H167" s="210">
        <v>10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206</v>
      </c>
      <c r="AT167" s="217" t="s">
        <v>181</v>
      </c>
      <c r="AU167" s="217" t="s">
        <v>82</v>
      </c>
      <c r="AY167" s="19" t="s">
        <v>178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206</v>
      </c>
      <c r="BM167" s="217" t="s">
        <v>2105</v>
      </c>
    </row>
    <row r="168" s="2" customFormat="1" ht="24.15" customHeight="1">
      <c r="A168" s="40"/>
      <c r="B168" s="41"/>
      <c r="C168" s="206" t="s">
        <v>429</v>
      </c>
      <c r="D168" s="206" t="s">
        <v>181</v>
      </c>
      <c r="E168" s="207" t="s">
        <v>2106</v>
      </c>
      <c r="F168" s="208" t="s">
        <v>2080</v>
      </c>
      <c r="G168" s="209" t="s">
        <v>223</v>
      </c>
      <c r="H168" s="210">
        <v>20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206</v>
      </c>
      <c r="AT168" s="217" t="s">
        <v>181</v>
      </c>
      <c r="AU168" s="217" t="s">
        <v>82</v>
      </c>
      <c r="AY168" s="19" t="s">
        <v>178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206</v>
      </c>
      <c r="BM168" s="217" t="s">
        <v>2107</v>
      </c>
    </row>
    <row r="169" s="2" customFormat="1" ht="24.15" customHeight="1">
      <c r="A169" s="40"/>
      <c r="B169" s="41"/>
      <c r="C169" s="206" t="s">
        <v>2108</v>
      </c>
      <c r="D169" s="206" t="s">
        <v>181</v>
      </c>
      <c r="E169" s="207" t="s">
        <v>2109</v>
      </c>
      <c r="F169" s="208" t="s">
        <v>2080</v>
      </c>
      <c r="G169" s="209" t="s">
        <v>223</v>
      </c>
      <c r="H169" s="210">
        <v>2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206</v>
      </c>
      <c r="AT169" s="217" t="s">
        <v>181</v>
      </c>
      <c r="AU169" s="217" t="s">
        <v>82</v>
      </c>
      <c r="AY169" s="19" t="s">
        <v>178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206</v>
      </c>
      <c r="BM169" s="217" t="s">
        <v>2110</v>
      </c>
    </row>
    <row r="170" s="2" customFormat="1" ht="24.15" customHeight="1">
      <c r="A170" s="40"/>
      <c r="B170" s="41"/>
      <c r="C170" s="206" t="s">
        <v>436</v>
      </c>
      <c r="D170" s="206" t="s">
        <v>181</v>
      </c>
      <c r="E170" s="207" t="s">
        <v>2111</v>
      </c>
      <c r="F170" s="208" t="s">
        <v>2085</v>
      </c>
      <c r="G170" s="209" t="s">
        <v>223</v>
      </c>
      <c r="H170" s="210">
        <v>160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206</v>
      </c>
      <c r="AT170" s="217" t="s">
        <v>181</v>
      </c>
      <c r="AU170" s="217" t="s">
        <v>82</v>
      </c>
      <c r="AY170" s="19" t="s">
        <v>178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206</v>
      </c>
      <c r="BM170" s="217" t="s">
        <v>2112</v>
      </c>
    </row>
    <row r="171" s="2" customFormat="1" ht="24.15" customHeight="1">
      <c r="A171" s="40"/>
      <c r="B171" s="41"/>
      <c r="C171" s="206" t="s">
        <v>2113</v>
      </c>
      <c r="D171" s="206" t="s">
        <v>181</v>
      </c>
      <c r="E171" s="207" t="s">
        <v>2114</v>
      </c>
      <c r="F171" s="208" t="s">
        <v>2085</v>
      </c>
      <c r="G171" s="209" t="s">
        <v>223</v>
      </c>
      <c r="H171" s="210">
        <v>30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206</v>
      </c>
      <c r="AT171" s="217" t="s">
        <v>181</v>
      </c>
      <c r="AU171" s="217" t="s">
        <v>82</v>
      </c>
      <c r="AY171" s="19" t="s">
        <v>178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206</v>
      </c>
      <c r="BM171" s="217" t="s">
        <v>2115</v>
      </c>
    </row>
    <row r="172" s="2" customFormat="1" ht="24.15" customHeight="1">
      <c r="A172" s="40"/>
      <c r="B172" s="41"/>
      <c r="C172" s="206" t="s">
        <v>441</v>
      </c>
      <c r="D172" s="206" t="s">
        <v>181</v>
      </c>
      <c r="E172" s="207" t="s">
        <v>2116</v>
      </c>
      <c r="F172" s="208" t="s">
        <v>2085</v>
      </c>
      <c r="G172" s="209" t="s">
        <v>223</v>
      </c>
      <c r="H172" s="210">
        <v>114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206</v>
      </c>
      <c r="AT172" s="217" t="s">
        <v>181</v>
      </c>
      <c r="AU172" s="217" t="s">
        <v>82</v>
      </c>
      <c r="AY172" s="19" t="s">
        <v>178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206</v>
      </c>
      <c r="BM172" s="217" t="s">
        <v>2117</v>
      </c>
    </row>
    <row r="173" s="2" customFormat="1" ht="24.15" customHeight="1">
      <c r="A173" s="40"/>
      <c r="B173" s="41"/>
      <c r="C173" s="206" t="s">
        <v>2118</v>
      </c>
      <c r="D173" s="206" t="s">
        <v>181</v>
      </c>
      <c r="E173" s="207" t="s">
        <v>2119</v>
      </c>
      <c r="F173" s="208" t="s">
        <v>2085</v>
      </c>
      <c r="G173" s="209" t="s">
        <v>223</v>
      </c>
      <c r="H173" s="210">
        <v>20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206</v>
      </c>
      <c r="AT173" s="217" t="s">
        <v>181</v>
      </c>
      <c r="AU173" s="217" t="s">
        <v>82</v>
      </c>
      <c r="AY173" s="19" t="s">
        <v>178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206</v>
      </c>
      <c r="BM173" s="217" t="s">
        <v>2120</v>
      </c>
    </row>
    <row r="174" s="12" customFormat="1" ht="22.8" customHeight="1">
      <c r="A174" s="12"/>
      <c r="B174" s="190"/>
      <c r="C174" s="191"/>
      <c r="D174" s="192" t="s">
        <v>71</v>
      </c>
      <c r="E174" s="204" t="s">
        <v>2121</v>
      </c>
      <c r="F174" s="204" t="s">
        <v>2122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SUM(P175:P186)</f>
        <v>0</v>
      </c>
      <c r="Q174" s="198"/>
      <c r="R174" s="199">
        <f>SUM(R175:R186)</f>
        <v>0</v>
      </c>
      <c r="S174" s="198"/>
      <c r="T174" s="200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80</v>
      </c>
      <c r="AT174" s="202" t="s">
        <v>71</v>
      </c>
      <c r="AU174" s="202" t="s">
        <v>80</v>
      </c>
      <c r="AY174" s="201" t="s">
        <v>178</v>
      </c>
      <c r="BK174" s="203">
        <f>SUM(BK175:BK186)</f>
        <v>0</v>
      </c>
    </row>
    <row r="175" s="2" customFormat="1" ht="24.15" customHeight="1">
      <c r="A175" s="40"/>
      <c r="B175" s="41"/>
      <c r="C175" s="257" t="s">
        <v>448</v>
      </c>
      <c r="D175" s="257" t="s">
        <v>360</v>
      </c>
      <c r="E175" s="258" t="s">
        <v>2123</v>
      </c>
      <c r="F175" s="259" t="s">
        <v>2124</v>
      </c>
      <c r="G175" s="260" t="s">
        <v>942</v>
      </c>
      <c r="H175" s="261">
        <v>1</v>
      </c>
      <c r="I175" s="262"/>
      <c r="J175" s="263">
        <f>ROUND(I175*H175,2)</f>
        <v>0</v>
      </c>
      <c r="K175" s="259" t="s">
        <v>19</v>
      </c>
      <c r="L175" s="264"/>
      <c r="M175" s="265" t="s">
        <v>19</v>
      </c>
      <c r="N175" s="266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302</v>
      </c>
      <c r="AT175" s="217" t="s">
        <v>360</v>
      </c>
      <c r="AU175" s="217" t="s">
        <v>82</v>
      </c>
      <c r="AY175" s="19" t="s">
        <v>178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206</v>
      </c>
      <c r="BM175" s="217" t="s">
        <v>2125</v>
      </c>
    </row>
    <row r="176" s="2" customFormat="1" ht="33" customHeight="1">
      <c r="A176" s="40"/>
      <c r="B176" s="41"/>
      <c r="C176" s="206" t="s">
        <v>2126</v>
      </c>
      <c r="D176" s="206" t="s">
        <v>181</v>
      </c>
      <c r="E176" s="207" t="s">
        <v>2127</v>
      </c>
      <c r="F176" s="208" t="s">
        <v>2128</v>
      </c>
      <c r="G176" s="209" t="s">
        <v>942</v>
      </c>
      <c r="H176" s="210">
        <v>1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206</v>
      </c>
      <c r="AT176" s="217" t="s">
        <v>181</v>
      </c>
      <c r="AU176" s="217" t="s">
        <v>82</v>
      </c>
      <c r="AY176" s="19" t="s">
        <v>178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206</v>
      </c>
      <c r="BM176" s="217" t="s">
        <v>2129</v>
      </c>
    </row>
    <row r="177" s="2" customFormat="1" ht="33" customHeight="1">
      <c r="A177" s="40"/>
      <c r="B177" s="41"/>
      <c r="C177" s="206" t="s">
        <v>455</v>
      </c>
      <c r="D177" s="206" t="s">
        <v>181</v>
      </c>
      <c r="E177" s="207" t="s">
        <v>2130</v>
      </c>
      <c r="F177" s="208" t="s">
        <v>2131</v>
      </c>
      <c r="G177" s="209" t="s">
        <v>942</v>
      </c>
      <c r="H177" s="210">
        <v>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206</v>
      </c>
      <c r="AT177" s="217" t="s">
        <v>181</v>
      </c>
      <c r="AU177" s="217" t="s">
        <v>82</v>
      </c>
      <c r="AY177" s="19" t="s">
        <v>178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206</v>
      </c>
      <c r="BM177" s="217" t="s">
        <v>2132</v>
      </c>
    </row>
    <row r="178" s="2" customFormat="1" ht="24.15" customHeight="1">
      <c r="A178" s="40"/>
      <c r="B178" s="41"/>
      <c r="C178" s="206" t="s">
        <v>2133</v>
      </c>
      <c r="D178" s="206" t="s">
        <v>181</v>
      </c>
      <c r="E178" s="207" t="s">
        <v>2134</v>
      </c>
      <c r="F178" s="208" t="s">
        <v>2135</v>
      </c>
      <c r="G178" s="209" t="s">
        <v>942</v>
      </c>
      <c r="H178" s="210">
        <v>25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206</v>
      </c>
      <c r="AT178" s="217" t="s">
        <v>181</v>
      </c>
      <c r="AU178" s="217" t="s">
        <v>82</v>
      </c>
      <c r="AY178" s="19" t="s">
        <v>178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206</v>
      </c>
      <c r="BM178" s="217" t="s">
        <v>2136</v>
      </c>
    </row>
    <row r="179" s="2" customFormat="1" ht="24.15" customHeight="1">
      <c r="A179" s="40"/>
      <c r="B179" s="41"/>
      <c r="C179" s="206" t="s">
        <v>460</v>
      </c>
      <c r="D179" s="206" t="s">
        <v>181</v>
      </c>
      <c r="E179" s="207" t="s">
        <v>2137</v>
      </c>
      <c r="F179" s="208" t="s">
        <v>2138</v>
      </c>
      <c r="G179" s="209" t="s">
        <v>942</v>
      </c>
      <c r="H179" s="210">
        <v>15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206</v>
      </c>
      <c r="AT179" s="217" t="s">
        <v>181</v>
      </c>
      <c r="AU179" s="217" t="s">
        <v>82</v>
      </c>
      <c r="AY179" s="19" t="s">
        <v>178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206</v>
      </c>
      <c r="BM179" s="217" t="s">
        <v>2139</v>
      </c>
    </row>
    <row r="180" s="2" customFormat="1" ht="24.15" customHeight="1">
      <c r="A180" s="40"/>
      <c r="B180" s="41"/>
      <c r="C180" s="206" t="s">
        <v>2140</v>
      </c>
      <c r="D180" s="206" t="s">
        <v>181</v>
      </c>
      <c r="E180" s="207" t="s">
        <v>2141</v>
      </c>
      <c r="F180" s="208" t="s">
        <v>2142</v>
      </c>
      <c r="G180" s="209" t="s">
        <v>942</v>
      </c>
      <c r="H180" s="210">
        <v>10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206</v>
      </c>
      <c r="AT180" s="217" t="s">
        <v>181</v>
      </c>
      <c r="AU180" s="217" t="s">
        <v>82</v>
      </c>
      <c r="AY180" s="19" t="s">
        <v>178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206</v>
      </c>
      <c r="BM180" s="217" t="s">
        <v>2143</v>
      </c>
    </row>
    <row r="181" s="2" customFormat="1" ht="24.15" customHeight="1">
      <c r="A181" s="40"/>
      <c r="B181" s="41"/>
      <c r="C181" s="206" t="s">
        <v>468</v>
      </c>
      <c r="D181" s="206" t="s">
        <v>181</v>
      </c>
      <c r="E181" s="207" t="s">
        <v>2144</v>
      </c>
      <c r="F181" s="208" t="s">
        <v>2145</v>
      </c>
      <c r="G181" s="209" t="s">
        <v>942</v>
      </c>
      <c r="H181" s="210">
        <v>120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206</v>
      </c>
      <c r="AT181" s="217" t="s">
        <v>181</v>
      </c>
      <c r="AU181" s="217" t="s">
        <v>82</v>
      </c>
      <c r="AY181" s="19" t="s">
        <v>178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206</v>
      </c>
      <c r="BM181" s="217" t="s">
        <v>2146</v>
      </c>
    </row>
    <row r="182" s="2" customFormat="1" ht="24.15" customHeight="1">
      <c r="A182" s="40"/>
      <c r="B182" s="41"/>
      <c r="C182" s="206" t="s">
        <v>2147</v>
      </c>
      <c r="D182" s="206" t="s">
        <v>181</v>
      </c>
      <c r="E182" s="207" t="s">
        <v>2148</v>
      </c>
      <c r="F182" s="208" t="s">
        <v>2149</v>
      </c>
      <c r="G182" s="209" t="s">
        <v>942</v>
      </c>
      <c r="H182" s="210">
        <v>145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206</v>
      </c>
      <c r="AT182" s="217" t="s">
        <v>181</v>
      </c>
      <c r="AU182" s="217" t="s">
        <v>82</v>
      </c>
      <c r="AY182" s="19" t="s">
        <v>178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206</v>
      </c>
      <c r="BM182" s="217" t="s">
        <v>2150</v>
      </c>
    </row>
    <row r="183" s="2" customFormat="1" ht="24.15" customHeight="1">
      <c r="A183" s="40"/>
      <c r="B183" s="41"/>
      <c r="C183" s="206" t="s">
        <v>484</v>
      </c>
      <c r="D183" s="206" t="s">
        <v>181</v>
      </c>
      <c r="E183" s="207" t="s">
        <v>2151</v>
      </c>
      <c r="F183" s="208" t="s">
        <v>2152</v>
      </c>
      <c r="G183" s="209" t="s">
        <v>942</v>
      </c>
      <c r="H183" s="210">
        <v>145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206</v>
      </c>
      <c r="AT183" s="217" t="s">
        <v>181</v>
      </c>
      <c r="AU183" s="217" t="s">
        <v>82</v>
      </c>
      <c r="AY183" s="19" t="s">
        <v>178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206</v>
      </c>
      <c r="BM183" s="217" t="s">
        <v>2153</v>
      </c>
    </row>
    <row r="184" s="2" customFormat="1" ht="16.5" customHeight="1">
      <c r="A184" s="40"/>
      <c r="B184" s="41"/>
      <c r="C184" s="206" t="s">
        <v>2154</v>
      </c>
      <c r="D184" s="206" t="s">
        <v>181</v>
      </c>
      <c r="E184" s="207" t="s">
        <v>2155</v>
      </c>
      <c r="F184" s="208" t="s">
        <v>2156</v>
      </c>
      <c r="G184" s="209" t="s">
        <v>942</v>
      </c>
      <c r="H184" s="210">
        <v>1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206</v>
      </c>
      <c r="AT184" s="217" t="s">
        <v>181</v>
      </c>
      <c r="AU184" s="217" t="s">
        <v>82</v>
      </c>
      <c r="AY184" s="19" t="s">
        <v>178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206</v>
      </c>
      <c r="BM184" s="217" t="s">
        <v>2157</v>
      </c>
    </row>
    <row r="185" s="2" customFormat="1" ht="24.15" customHeight="1">
      <c r="A185" s="40"/>
      <c r="B185" s="41"/>
      <c r="C185" s="206" t="s">
        <v>489</v>
      </c>
      <c r="D185" s="206" t="s">
        <v>181</v>
      </c>
      <c r="E185" s="207" t="s">
        <v>2158</v>
      </c>
      <c r="F185" s="208" t="s">
        <v>2159</v>
      </c>
      <c r="G185" s="209" t="s">
        <v>942</v>
      </c>
      <c r="H185" s="210">
        <v>1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206</v>
      </c>
      <c r="AT185" s="217" t="s">
        <v>181</v>
      </c>
      <c r="AU185" s="217" t="s">
        <v>82</v>
      </c>
      <c r="AY185" s="19" t="s">
        <v>178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206</v>
      </c>
      <c r="BM185" s="217" t="s">
        <v>2160</v>
      </c>
    </row>
    <row r="186" s="2" customFormat="1" ht="16.5" customHeight="1">
      <c r="A186" s="40"/>
      <c r="B186" s="41"/>
      <c r="C186" s="206" t="s">
        <v>2161</v>
      </c>
      <c r="D186" s="206" t="s">
        <v>181</v>
      </c>
      <c r="E186" s="207" t="s">
        <v>2162</v>
      </c>
      <c r="F186" s="208" t="s">
        <v>2163</v>
      </c>
      <c r="G186" s="209" t="s">
        <v>1029</v>
      </c>
      <c r="H186" s="210">
        <v>1</v>
      </c>
      <c r="I186" s="211"/>
      <c r="J186" s="212">
        <f>ROUND(I186*H186,2)</f>
        <v>0</v>
      </c>
      <c r="K186" s="208" t="s">
        <v>19</v>
      </c>
      <c r="L186" s="46"/>
      <c r="M186" s="271" t="s">
        <v>19</v>
      </c>
      <c r="N186" s="272" t="s">
        <v>43</v>
      </c>
      <c r="O186" s="273"/>
      <c r="P186" s="274">
        <f>O186*H186</f>
        <v>0</v>
      </c>
      <c r="Q186" s="274">
        <v>0</v>
      </c>
      <c r="R186" s="274">
        <f>Q186*H186</f>
        <v>0</v>
      </c>
      <c r="S186" s="274">
        <v>0</v>
      </c>
      <c r="T186" s="27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206</v>
      </c>
      <c r="AT186" s="217" t="s">
        <v>181</v>
      </c>
      <c r="AU186" s="217" t="s">
        <v>82</v>
      </c>
      <c r="AY186" s="19" t="s">
        <v>178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206</v>
      </c>
      <c r="BM186" s="217" t="s">
        <v>2164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EdRgpMbRXvm0g+VZudyhQ9wh1ULdpPqqo5dl1F04mUWgEoX37RYaTuNofGpNqGClDNN/HvFPWJYjUH947Y79sg==" hashValue="yGDUGsIV9PqIVLB9B7cpZVcTvIMrRyB4CLmC20Y565YV5pzdYRet8Cyk46gTLF3wAV80QsipDNkZxLw3WC4bVw==" algorithmName="SHA-512" password="CC35"/>
  <autoFilter ref="C85:K18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 ČZU - FLD  - Dřevařský pavilon, stavební úpravy m.č. 2.09, 2.10, 2.11, 2.12, 2.21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2165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4. 10. 2024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ROUND((SUM(BE85:BE109)),  2)</f>
        <v>0</v>
      </c>
      <c r="G33" s="40"/>
      <c r="H33" s="40"/>
      <c r="I33" s="150">
        <v>0.20999999999999999</v>
      </c>
      <c r="J33" s="149">
        <f>ROUND(((SUM(BE85:BE109))*I33),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ROUND((SUM(BF85:BF109)),  2)</f>
        <v>0</v>
      </c>
      <c r="G34" s="40"/>
      <c r="H34" s="40"/>
      <c r="I34" s="150">
        <v>0.12</v>
      </c>
      <c r="J34" s="149">
        <f>ROUND(((SUM(BF85:BF109))*I34),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ČZU - FLD  - Dřevařský pavilon, stavební úpravy m.č. 2.09, 2.10, 2.11, 2.12, 2.21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2024-079-18 - 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KAMÝCKÁ 1176, PRAHA - SUCHDOL </v>
      </c>
      <c r="G52" s="42"/>
      <c r="H52" s="42"/>
      <c r="I52" s="34" t="s">
        <v>23</v>
      </c>
      <c r="J52" s="74" t="str">
        <f>IF(J12="","",J12)</f>
        <v>4. 10. 2024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ČZU V PRAZE, FAKULTA LESNICKÁ A DŘEVAŘSKÁ, Praha 6</v>
      </c>
      <c r="G54" s="42"/>
      <c r="H54" s="42"/>
      <c r="I54" s="34" t="s">
        <v>31</v>
      </c>
      <c r="J54" s="38" t="str">
        <f>E21</f>
        <v>Ing. Vladimír Čapka Gerstnerova 5/658 Praha 7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139</v>
      </c>
      <c r="D57" s="164"/>
      <c r="E57" s="164"/>
      <c r="F57" s="164"/>
      <c r="G57" s="164"/>
      <c r="H57" s="164"/>
      <c r="I57" s="164"/>
      <c r="J57" s="165" t="s">
        <v>140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67"/>
      <c r="C60" s="168"/>
      <c r="D60" s="169" t="s">
        <v>2166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2167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2168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2169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2170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2171</v>
      </c>
      <c r="E65" s="176"/>
      <c r="F65" s="176"/>
      <c r="G65" s="176"/>
      <c r="H65" s="176"/>
      <c r="I65" s="176"/>
      <c r="J65" s="177">
        <f>J107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163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 xml:space="preserve"> ČZU - FLD  - Dřevařský pavilon, stavební úpravy m.č. 2.09, 2.10, 2.11, 2.12, 2.21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2024-079-18 - VRN -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KAMÝCKÁ 1176, PRAHA - SUCHDOL </v>
      </c>
      <c r="G79" s="42"/>
      <c r="H79" s="42"/>
      <c r="I79" s="34" t="s">
        <v>23</v>
      </c>
      <c r="J79" s="74" t="str">
        <f>IF(J12="","",J12)</f>
        <v>4. 10. 2024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ČZU V PRAZE, FAKULTA LESNICKÁ A DŘEVAŘSKÁ, Praha 6</v>
      </c>
      <c r="G81" s="42"/>
      <c r="H81" s="42"/>
      <c r="I81" s="34" t="s">
        <v>31</v>
      </c>
      <c r="J81" s="38" t="str">
        <f>E21</f>
        <v>Ing. Vladimír Čapka Gerstnerova 5/658 Praha 7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164</v>
      </c>
      <c r="D84" s="182" t="s">
        <v>57</v>
      </c>
      <c r="E84" s="182" t="s">
        <v>53</v>
      </c>
      <c r="F84" s="182" t="s">
        <v>54</v>
      </c>
      <c r="G84" s="182" t="s">
        <v>165</v>
      </c>
      <c r="H84" s="182" t="s">
        <v>166</v>
      </c>
      <c r="I84" s="182" t="s">
        <v>167</v>
      </c>
      <c r="J84" s="182" t="s">
        <v>140</v>
      </c>
      <c r="K84" s="183" t="s">
        <v>168</v>
      </c>
      <c r="L84" s="184"/>
      <c r="M84" s="94" t="s">
        <v>19</v>
      </c>
      <c r="N84" s="95" t="s">
        <v>42</v>
      </c>
      <c r="O84" s="95" t="s">
        <v>169</v>
      </c>
      <c r="P84" s="95" t="s">
        <v>170</v>
      </c>
      <c r="Q84" s="95" t="s">
        <v>171</v>
      </c>
      <c r="R84" s="95" t="s">
        <v>172</v>
      </c>
      <c r="S84" s="95" t="s">
        <v>173</v>
      </c>
      <c r="T84" s="96" t="s">
        <v>174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175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141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2172</v>
      </c>
      <c r="F86" s="193" t="s">
        <v>2173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P87+P90+P95+P104+P107</f>
        <v>0</v>
      </c>
      <c r="Q86" s="198"/>
      <c r="R86" s="199">
        <f>R87+R90+R95+R104+R107</f>
        <v>0</v>
      </c>
      <c r="S86" s="198"/>
      <c r="T86" s="200">
        <f>T87+T90+T95+T104+T107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220</v>
      </c>
      <c r="AT86" s="202" t="s">
        <v>71</v>
      </c>
      <c r="AU86" s="202" t="s">
        <v>72</v>
      </c>
      <c r="AY86" s="201" t="s">
        <v>178</v>
      </c>
      <c r="BK86" s="203">
        <f>BK87+BK90+BK95+BK104+BK107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2174</v>
      </c>
      <c r="F87" s="204" t="s">
        <v>2175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SUM(P88:P89)</f>
        <v>0</v>
      </c>
      <c r="Q87" s="198"/>
      <c r="R87" s="199">
        <f>SUM(R88:R89)</f>
        <v>0</v>
      </c>
      <c r="S87" s="198"/>
      <c r="T87" s="20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220</v>
      </c>
      <c r="AT87" s="202" t="s">
        <v>71</v>
      </c>
      <c r="AU87" s="202" t="s">
        <v>80</v>
      </c>
      <c r="AY87" s="201" t="s">
        <v>178</v>
      </c>
      <c r="BK87" s="203">
        <f>SUM(BK88:BK89)</f>
        <v>0</v>
      </c>
    </row>
    <row r="88" s="2" customFormat="1" ht="16.5" customHeight="1">
      <c r="A88" s="40"/>
      <c r="B88" s="41"/>
      <c r="C88" s="206" t="s">
        <v>80</v>
      </c>
      <c r="D88" s="206" t="s">
        <v>181</v>
      </c>
      <c r="E88" s="207" t="s">
        <v>2176</v>
      </c>
      <c r="F88" s="208" t="s">
        <v>2177</v>
      </c>
      <c r="G88" s="209" t="s">
        <v>942</v>
      </c>
      <c r="H88" s="210">
        <v>1</v>
      </c>
      <c r="I88" s="211"/>
      <c r="J88" s="212">
        <f>ROUND(I88*H88,2)</f>
        <v>0</v>
      </c>
      <c r="K88" s="208" t="s">
        <v>185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2178</v>
      </c>
      <c r="AT88" s="217" t="s">
        <v>181</v>
      </c>
      <c r="AU88" s="217" t="s">
        <v>82</v>
      </c>
      <c r="AY88" s="19" t="s">
        <v>178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2178</v>
      </c>
      <c r="BM88" s="217" t="s">
        <v>2179</v>
      </c>
    </row>
    <row r="89" s="2" customFormat="1">
      <c r="A89" s="40"/>
      <c r="B89" s="41"/>
      <c r="C89" s="42"/>
      <c r="D89" s="219" t="s">
        <v>187</v>
      </c>
      <c r="E89" s="42"/>
      <c r="F89" s="220" t="s">
        <v>2180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187</v>
      </c>
      <c r="AU89" s="19" t="s">
        <v>82</v>
      </c>
    </row>
    <row r="90" s="12" customFormat="1" ht="22.8" customHeight="1">
      <c r="A90" s="12"/>
      <c r="B90" s="190"/>
      <c r="C90" s="191"/>
      <c r="D90" s="192" t="s">
        <v>71</v>
      </c>
      <c r="E90" s="204" t="s">
        <v>2181</v>
      </c>
      <c r="F90" s="204" t="s">
        <v>2182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SUM(P91:P94)</f>
        <v>0</v>
      </c>
      <c r="Q90" s="198"/>
      <c r="R90" s="199">
        <f>SUM(R91:R94)</f>
        <v>0</v>
      </c>
      <c r="S90" s="198"/>
      <c r="T90" s="200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220</v>
      </c>
      <c r="AT90" s="202" t="s">
        <v>71</v>
      </c>
      <c r="AU90" s="202" t="s">
        <v>80</v>
      </c>
      <c r="AY90" s="201" t="s">
        <v>178</v>
      </c>
      <c r="BK90" s="203">
        <f>SUM(BK91:BK94)</f>
        <v>0</v>
      </c>
    </row>
    <row r="91" s="2" customFormat="1" ht="16.5" customHeight="1">
      <c r="A91" s="40"/>
      <c r="B91" s="41"/>
      <c r="C91" s="206" t="s">
        <v>82</v>
      </c>
      <c r="D91" s="206" t="s">
        <v>181</v>
      </c>
      <c r="E91" s="207" t="s">
        <v>2183</v>
      </c>
      <c r="F91" s="208" t="s">
        <v>2184</v>
      </c>
      <c r="G91" s="209" t="s">
        <v>891</v>
      </c>
      <c r="H91" s="270"/>
      <c r="I91" s="211"/>
      <c r="J91" s="212">
        <f>ROUND(I91*H91,2)</f>
        <v>0</v>
      </c>
      <c r="K91" s="208" t="s">
        <v>185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2178</v>
      </c>
      <c r="AT91" s="217" t="s">
        <v>181</v>
      </c>
      <c r="AU91" s="217" t="s">
        <v>82</v>
      </c>
      <c r="AY91" s="19" t="s">
        <v>178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2178</v>
      </c>
      <c r="BM91" s="217" t="s">
        <v>2185</v>
      </c>
    </row>
    <row r="92" s="2" customFormat="1">
      <c r="A92" s="40"/>
      <c r="B92" s="41"/>
      <c r="C92" s="42"/>
      <c r="D92" s="219" t="s">
        <v>187</v>
      </c>
      <c r="E92" s="42"/>
      <c r="F92" s="220" t="s">
        <v>2186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187</v>
      </c>
      <c r="AU92" s="19" t="s">
        <v>82</v>
      </c>
    </row>
    <row r="93" s="2" customFormat="1" ht="16.5" customHeight="1">
      <c r="A93" s="40"/>
      <c r="B93" s="41"/>
      <c r="C93" s="206" t="s">
        <v>203</v>
      </c>
      <c r="D93" s="206" t="s">
        <v>181</v>
      </c>
      <c r="E93" s="207" t="s">
        <v>2187</v>
      </c>
      <c r="F93" s="208" t="s">
        <v>2188</v>
      </c>
      <c r="G93" s="209" t="s">
        <v>942</v>
      </c>
      <c r="H93" s="210">
        <v>10</v>
      </c>
      <c r="I93" s="211"/>
      <c r="J93" s="212">
        <f>ROUND(I93*H93,2)</f>
        <v>0</v>
      </c>
      <c r="K93" s="208" t="s">
        <v>185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2178</v>
      </c>
      <c r="AT93" s="217" t="s">
        <v>181</v>
      </c>
      <c r="AU93" s="217" t="s">
        <v>82</v>
      </c>
      <c r="AY93" s="19" t="s">
        <v>178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2178</v>
      </c>
      <c r="BM93" s="217" t="s">
        <v>2189</v>
      </c>
    </row>
    <row r="94" s="2" customFormat="1">
      <c r="A94" s="40"/>
      <c r="B94" s="41"/>
      <c r="C94" s="42"/>
      <c r="D94" s="219" t="s">
        <v>187</v>
      </c>
      <c r="E94" s="42"/>
      <c r="F94" s="220" t="s">
        <v>2190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187</v>
      </c>
      <c r="AU94" s="19" t="s">
        <v>82</v>
      </c>
    </row>
    <row r="95" s="12" customFormat="1" ht="22.8" customHeight="1">
      <c r="A95" s="12"/>
      <c r="B95" s="190"/>
      <c r="C95" s="191"/>
      <c r="D95" s="192" t="s">
        <v>71</v>
      </c>
      <c r="E95" s="204" t="s">
        <v>2191</v>
      </c>
      <c r="F95" s="204" t="s">
        <v>2192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SUM(P96:P103)</f>
        <v>0</v>
      </c>
      <c r="Q95" s="198"/>
      <c r="R95" s="199">
        <f>SUM(R96:R103)</f>
        <v>0</v>
      </c>
      <c r="S95" s="198"/>
      <c r="T95" s="200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220</v>
      </c>
      <c r="AT95" s="202" t="s">
        <v>71</v>
      </c>
      <c r="AU95" s="202" t="s">
        <v>80</v>
      </c>
      <c r="AY95" s="201" t="s">
        <v>178</v>
      </c>
      <c r="BK95" s="203">
        <f>SUM(BK96:BK103)</f>
        <v>0</v>
      </c>
    </row>
    <row r="96" s="2" customFormat="1" ht="16.5" customHeight="1">
      <c r="A96" s="40"/>
      <c r="B96" s="41"/>
      <c r="C96" s="206" t="s">
        <v>186</v>
      </c>
      <c r="D96" s="206" t="s">
        <v>181</v>
      </c>
      <c r="E96" s="207" t="s">
        <v>2193</v>
      </c>
      <c r="F96" s="208" t="s">
        <v>2194</v>
      </c>
      <c r="G96" s="209" t="s">
        <v>891</v>
      </c>
      <c r="H96" s="270"/>
      <c r="I96" s="211"/>
      <c r="J96" s="212">
        <f>ROUND(I96*H96,2)</f>
        <v>0</v>
      </c>
      <c r="K96" s="208" t="s">
        <v>185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2178</v>
      </c>
      <c r="AT96" s="217" t="s">
        <v>181</v>
      </c>
      <c r="AU96" s="217" t="s">
        <v>82</v>
      </c>
      <c r="AY96" s="19" t="s">
        <v>178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2178</v>
      </c>
      <c r="BM96" s="217" t="s">
        <v>2195</v>
      </c>
    </row>
    <row r="97" s="2" customFormat="1">
      <c r="A97" s="40"/>
      <c r="B97" s="41"/>
      <c r="C97" s="42"/>
      <c r="D97" s="219" t="s">
        <v>187</v>
      </c>
      <c r="E97" s="42"/>
      <c r="F97" s="220" t="s">
        <v>2196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187</v>
      </c>
      <c r="AU97" s="19" t="s">
        <v>82</v>
      </c>
    </row>
    <row r="98" s="2" customFormat="1" ht="16.5" customHeight="1">
      <c r="A98" s="40"/>
      <c r="B98" s="41"/>
      <c r="C98" s="206" t="s">
        <v>220</v>
      </c>
      <c r="D98" s="206" t="s">
        <v>181</v>
      </c>
      <c r="E98" s="207" t="s">
        <v>2197</v>
      </c>
      <c r="F98" s="208" t="s">
        <v>2198</v>
      </c>
      <c r="G98" s="209" t="s">
        <v>586</v>
      </c>
      <c r="H98" s="210">
        <v>16</v>
      </c>
      <c r="I98" s="211"/>
      <c r="J98" s="212">
        <f>ROUND(I98*H98,2)</f>
        <v>0</v>
      </c>
      <c r="K98" s="208" t="s">
        <v>185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2178</v>
      </c>
      <c r="AT98" s="217" t="s">
        <v>181</v>
      </c>
      <c r="AU98" s="217" t="s">
        <v>82</v>
      </c>
      <c r="AY98" s="19" t="s">
        <v>178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2178</v>
      </c>
      <c r="BM98" s="217" t="s">
        <v>2199</v>
      </c>
    </row>
    <row r="99" s="2" customFormat="1">
      <c r="A99" s="40"/>
      <c r="B99" s="41"/>
      <c r="C99" s="42"/>
      <c r="D99" s="219" t="s">
        <v>187</v>
      </c>
      <c r="E99" s="42"/>
      <c r="F99" s="220" t="s">
        <v>2200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187</v>
      </c>
      <c r="AU99" s="19" t="s">
        <v>82</v>
      </c>
    </row>
    <row r="100" s="2" customFormat="1" ht="16.5" customHeight="1">
      <c r="A100" s="40"/>
      <c r="B100" s="41"/>
      <c r="C100" s="206" t="s">
        <v>179</v>
      </c>
      <c r="D100" s="206" t="s">
        <v>181</v>
      </c>
      <c r="E100" s="207" t="s">
        <v>2201</v>
      </c>
      <c r="F100" s="208" t="s">
        <v>2202</v>
      </c>
      <c r="G100" s="209" t="s">
        <v>942</v>
      </c>
      <c r="H100" s="210">
        <v>1</v>
      </c>
      <c r="I100" s="211"/>
      <c r="J100" s="212">
        <f>ROUND(I100*H100,2)</f>
        <v>0</v>
      </c>
      <c r="K100" s="208" t="s">
        <v>185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2178</v>
      </c>
      <c r="AT100" s="217" t="s">
        <v>181</v>
      </c>
      <c r="AU100" s="217" t="s">
        <v>82</v>
      </c>
      <c r="AY100" s="19" t="s">
        <v>178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2178</v>
      </c>
      <c r="BM100" s="217" t="s">
        <v>2203</v>
      </c>
    </row>
    <row r="101" s="2" customFormat="1">
      <c r="A101" s="40"/>
      <c r="B101" s="41"/>
      <c r="C101" s="42"/>
      <c r="D101" s="219" t="s">
        <v>187</v>
      </c>
      <c r="E101" s="42"/>
      <c r="F101" s="220" t="s">
        <v>2204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187</v>
      </c>
      <c r="AU101" s="19" t="s">
        <v>82</v>
      </c>
    </row>
    <row r="102" s="2" customFormat="1" ht="16.5" customHeight="1">
      <c r="A102" s="40"/>
      <c r="B102" s="41"/>
      <c r="C102" s="206" t="s">
        <v>235</v>
      </c>
      <c r="D102" s="206" t="s">
        <v>181</v>
      </c>
      <c r="E102" s="207" t="s">
        <v>2205</v>
      </c>
      <c r="F102" s="208" t="s">
        <v>2206</v>
      </c>
      <c r="G102" s="209" t="s">
        <v>891</v>
      </c>
      <c r="H102" s="270"/>
      <c r="I102" s="211"/>
      <c r="J102" s="212">
        <f>ROUND(I102*H102,2)</f>
        <v>0</v>
      </c>
      <c r="K102" s="208" t="s">
        <v>185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2178</v>
      </c>
      <c r="AT102" s="217" t="s">
        <v>181</v>
      </c>
      <c r="AU102" s="217" t="s">
        <v>82</v>
      </c>
      <c r="AY102" s="19" t="s">
        <v>178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2178</v>
      </c>
      <c r="BM102" s="217" t="s">
        <v>2207</v>
      </c>
    </row>
    <row r="103" s="2" customFormat="1">
      <c r="A103" s="40"/>
      <c r="B103" s="41"/>
      <c r="C103" s="42"/>
      <c r="D103" s="219" t="s">
        <v>187</v>
      </c>
      <c r="E103" s="42"/>
      <c r="F103" s="220" t="s">
        <v>2208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187</v>
      </c>
      <c r="AU103" s="19" t="s">
        <v>82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2209</v>
      </c>
      <c r="F104" s="204" t="s">
        <v>2210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220</v>
      </c>
      <c r="AT104" s="202" t="s">
        <v>71</v>
      </c>
      <c r="AU104" s="202" t="s">
        <v>80</v>
      </c>
      <c r="AY104" s="201" t="s">
        <v>178</v>
      </c>
      <c r="BK104" s="203">
        <f>SUM(BK105:BK106)</f>
        <v>0</v>
      </c>
    </row>
    <row r="105" s="2" customFormat="1" ht="16.5" customHeight="1">
      <c r="A105" s="40"/>
      <c r="B105" s="41"/>
      <c r="C105" s="206" t="s">
        <v>224</v>
      </c>
      <c r="D105" s="206" t="s">
        <v>181</v>
      </c>
      <c r="E105" s="207" t="s">
        <v>2211</v>
      </c>
      <c r="F105" s="208" t="s">
        <v>2212</v>
      </c>
      <c r="G105" s="209" t="s">
        <v>891</v>
      </c>
      <c r="H105" s="270"/>
      <c r="I105" s="211"/>
      <c r="J105" s="212">
        <f>ROUND(I105*H105,2)</f>
        <v>0</v>
      </c>
      <c r="K105" s="208" t="s">
        <v>185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2178</v>
      </c>
      <c r="AT105" s="217" t="s">
        <v>181</v>
      </c>
      <c r="AU105" s="217" t="s">
        <v>82</v>
      </c>
      <c r="AY105" s="19" t="s">
        <v>178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2178</v>
      </c>
      <c r="BM105" s="217" t="s">
        <v>2213</v>
      </c>
    </row>
    <row r="106" s="2" customFormat="1">
      <c r="A106" s="40"/>
      <c r="B106" s="41"/>
      <c r="C106" s="42"/>
      <c r="D106" s="219" t="s">
        <v>187</v>
      </c>
      <c r="E106" s="42"/>
      <c r="F106" s="220" t="s">
        <v>2214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187</v>
      </c>
      <c r="AU106" s="19" t="s">
        <v>82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2215</v>
      </c>
      <c r="F107" s="204" t="s">
        <v>2216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SUM(P108:P109)</f>
        <v>0</v>
      </c>
      <c r="Q107" s="198"/>
      <c r="R107" s="199">
        <f>SUM(R108:R109)</f>
        <v>0</v>
      </c>
      <c r="S107" s="198"/>
      <c r="T107" s="200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220</v>
      </c>
      <c r="AT107" s="202" t="s">
        <v>71</v>
      </c>
      <c r="AU107" s="202" t="s">
        <v>80</v>
      </c>
      <c r="AY107" s="201" t="s">
        <v>178</v>
      </c>
      <c r="BK107" s="203">
        <f>SUM(BK108:BK109)</f>
        <v>0</v>
      </c>
    </row>
    <row r="108" s="2" customFormat="1" ht="16.5" customHeight="1">
      <c r="A108" s="40"/>
      <c r="B108" s="41"/>
      <c r="C108" s="206" t="s">
        <v>248</v>
      </c>
      <c r="D108" s="206" t="s">
        <v>181</v>
      </c>
      <c r="E108" s="207" t="s">
        <v>2217</v>
      </c>
      <c r="F108" s="208" t="s">
        <v>2218</v>
      </c>
      <c r="G108" s="209" t="s">
        <v>891</v>
      </c>
      <c r="H108" s="270"/>
      <c r="I108" s="211"/>
      <c r="J108" s="212">
        <f>ROUND(I108*H108,2)</f>
        <v>0</v>
      </c>
      <c r="K108" s="208" t="s">
        <v>185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2178</v>
      </c>
      <c r="AT108" s="217" t="s">
        <v>181</v>
      </c>
      <c r="AU108" s="217" t="s">
        <v>82</v>
      </c>
      <c r="AY108" s="19" t="s">
        <v>178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2178</v>
      </c>
      <c r="BM108" s="217" t="s">
        <v>2219</v>
      </c>
    </row>
    <row r="109" s="2" customFormat="1">
      <c r="A109" s="40"/>
      <c r="B109" s="41"/>
      <c r="C109" s="42"/>
      <c r="D109" s="219" t="s">
        <v>187</v>
      </c>
      <c r="E109" s="42"/>
      <c r="F109" s="220" t="s">
        <v>2220</v>
      </c>
      <c r="G109" s="42"/>
      <c r="H109" s="42"/>
      <c r="I109" s="221"/>
      <c r="J109" s="42"/>
      <c r="K109" s="42"/>
      <c r="L109" s="46"/>
      <c r="M109" s="276"/>
      <c r="N109" s="277"/>
      <c r="O109" s="273"/>
      <c r="P109" s="273"/>
      <c r="Q109" s="273"/>
      <c r="R109" s="273"/>
      <c r="S109" s="273"/>
      <c r="T109" s="278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187</v>
      </c>
      <c r="AU109" s="19" t="s">
        <v>82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/F8EKNBhYlCmcpFZrVVcgVQmjHt590giSENs/h/lTSEHx/tvyep9NnqRbQXgP180FxkmmkoX8pCg1w2wLOb/Lw==" hashValue="4yXuI/hdPAiRxseM/jDX/GElJtzWFqLcY0PZ4bgxxZPC4Vpb0JSeYWOnrRqszeS/uH4HaVh1QLIUKAM86YAszw==" algorithmName="SHA-512" password="CC35"/>
  <autoFilter ref="C84:K1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013254000"/>
    <hyperlink ref="F92" r:id="rId2" display="https://podminky.urs.cz/item/CS_URS_2024_02/032002000"/>
    <hyperlink ref="F94" r:id="rId3" display="https://podminky.urs.cz/item/CS_URS_2024_02/034503000"/>
    <hyperlink ref="F97" r:id="rId4" display="https://podminky.urs.cz/item/CS_URS_2024_02/041403000"/>
    <hyperlink ref="F99" r:id="rId5" display="https://podminky.urs.cz/item/CS_URS_2024_02/041403000.1"/>
    <hyperlink ref="F101" r:id="rId6" display="https://podminky.urs.cz/item/CS_URS_2024_02/041414000"/>
    <hyperlink ref="F103" r:id="rId7" display="https://podminky.urs.cz/item/CS_URS_2024_02/045303000"/>
    <hyperlink ref="F106" r:id="rId8" display="https://podminky.urs.cz/item/CS_URS_2024_02/065002000"/>
    <hyperlink ref="F109" r:id="rId9" display="https://podminky.urs.cz/item/CS_URS_2024_02/09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2221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2222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2223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2224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2225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2226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2227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2228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2229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2230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2231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79</v>
      </c>
      <c r="F18" s="290" t="s">
        <v>2232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2233</v>
      </c>
      <c r="F19" s="290" t="s">
        <v>2234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2235</v>
      </c>
      <c r="F20" s="290" t="s">
        <v>2236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2237</v>
      </c>
      <c r="F21" s="290" t="s">
        <v>2238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2239</v>
      </c>
      <c r="F22" s="290" t="s">
        <v>2240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2241</v>
      </c>
      <c r="F23" s="290" t="s">
        <v>2242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2243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2244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2245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2246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2247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2248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2249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2250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2251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164</v>
      </c>
      <c r="F36" s="290"/>
      <c r="G36" s="290" t="s">
        <v>2252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2253</v>
      </c>
      <c r="F37" s="290"/>
      <c r="G37" s="290" t="s">
        <v>2254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53</v>
      </c>
      <c r="F38" s="290"/>
      <c r="G38" s="290" t="s">
        <v>2255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54</v>
      </c>
      <c r="F39" s="290"/>
      <c r="G39" s="290" t="s">
        <v>2256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165</v>
      </c>
      <c r="F40" s="290"/>
      <c r="G40" s="290" t="s">
        <v>2257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166</v>
      </c>
      <c r="F41" s="290"/>
      <c r="G41" s="290" t="s">
        <v>2258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2259</v>
      </c>
      <c r="F42" s="290"/>
      <c r="G42" s="290" t="s">
        <v>2260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2261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2262</v>
      </c>
      <c r="F44" s="290"/>
      <c r="G44" s="290" t="s">
        <v>2263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168</v>
      </c>
      <c r="F45" s="290"/>
      <c r="G45" s="290" t="s">
        <v>2264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2265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2266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2267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2268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2269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2270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2271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2272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2273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2274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2275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2276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2277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2278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2279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2280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2281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2282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2283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2284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2285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2286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2287</v>
      </c>
      <c r="D76" s="308"/>
      <c r="E76" s="308"/>
      <c r="F76" s="308" t="s">
        <v>2288</v>
      </c>
      <c r="G76" s="309"/>
      <c r="H76" s="308" t="s">
        <v>54</v>
      </c>
      <c r="I76" s="308" t="s">
        <v>57</v>
      </c>
      <c r="J76" s="308" t="s">
        <v>2289</v>
      </c>
      <c r="K76" s="307"/>
    </row>
    <row r="77" s="1" customFormat="1" ht="17.25" customHeight="1">
      <c r="B77" s="305"/>
      <c r="C77" s="310" t="s">
        <v>2290</v>
      </c>
      <c r="D77" s="310"/>
      <c r="E77" s="310"/>
      <c r="F77" s="311" t="s">
        <v>2291</v>
      </c>
      <c r="G77" s="312"/>
      <c r="H77" s="310"/>
      <c r="I77" s="310"/>
      <c r="J77" s="310" t="s">
        <v>2292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53</v>
      </c>
      <c r="D79" s="315"/>
      <c r="E79" s="315"/>
      <c r="F79" s="316" t="s">
        <v>2293</v>
      </c>
      <c r="G79" s="317"/>
      <c r="H79" s="293" t="s">
        <v>2294</v>
      </c>
      <c r="I79" s="293" t="s">
        <v>2295</v>
      </c>
      <c r="J79" s="293">
        <v>20</v>
      </c>
      <c r="K79" s="307"/>
    </row>
    <row r="80" s="1" customFormat="1" ht="15" customHeight="1">
      <c r="B80" s="305"/>
      <c r="C80" s="293" t="s">
        <v>2296</v>
      </c>
      <c r="D80" s="293"/>
      <c r="E80" s="293"/>
      <c r="F80" s="316" t="s">
        <v>2293</v>
      </c>
      <c r="G80" s="317"/>
      <c r="H80" s="293" t="s">
        <v>2297</v>
      </c>
      <c r="I80" s="293" t="s">
        <v>2295</v>
      </c>
      <c r="J80" s="293">
        <v>120</v>
      </c>
      <c r="K80" s="307"/>
    </row>
    <row r="81" s="1" customFormat="1" ht="15" customHeight="1">
      <c r="B81" s="318"/>
      <c r="C81" s="293" t="s">
        <v>2298</v>
      </c>
      <c r="D81" s="293"/>
      <c r="E81" s="293"/>
      <c r="F81" s="316" t="s">
        <v>2299</v>
      </c>
      <c r="G81" s="317"/>
      <c r="H81" s="293" t="s">
        <v>2300</v>
      </c>
      <c r="I81" s="293" t="s">
        <v>2295</v>
      </c>
      <c r="J81" s="293">
        <v>50</v>
      </c>
      <c r="K81" s="307"/>
    </row>
    <row r="82" s="1" customFormat="1" ht="15" customHeight="1">
      <c r="B82" s="318"/>
      <c r="C82" s="293" t="s">
        <v>2301</v>
      </c>
      <c r="D82" s="293"/>
      <c r="E82" s="293"/>
      <c r="F82" s="316" t="s">
        <v>2293</v>
      </c>
      <c r="G82" s="317"/>
      <c r="H82" s="293" t="s">
        <v>2302</v>
      </c>
      <c r="I82" s="293" t="s">
        <v>2303</v>
      </c>
      <c r="J82" s="293"/>
      <c r="K82" s="307"/>
    </row>
    <row r="83" s="1" customFormat="1" ht="15" customHeight="1">
      <c r="B83" s="318"/>
      <c r="C83" s="319" t="s">
        <v>2304</v>
      </c>
      <c r="D83" s="319"/>
      <c r="E83" s="319"/>
      <c r="F83" s="320" t="s">
        <v>2299</v>
      </c>
      <c r="G83" s="319"/>
      <c r="H83" s="319" t="s">
        <v>2305</v>
      </c>
      <c r="I83" s="319" t="s">
        <v>2295</v>
      </c>
      <c r="J83" s="319">
        <v>15</v>
      </c>
      <c r="K83" s="307"/>
    </row>
    <row r="84" s="1" customFormat="1" ht="15" customHeight="1">
      <c r="B84" s="318"/>
      <c r="C84" s="319" t="s">
        <v>2306</v>
      </c>
      <c r="D84" s="319"/>
      <c r="E84" s="319"/>
      <c r="F84" s="320" t="s">
        <v>2299</v>
      </c>
      <c r="G84" s="319"/>
      <c r="H84" s="319" t="s">
        <v>2307</v>
      </c>
      <c r="I84" s="319" t="s">
        <v>2295</v>
      </c>
      <c r="J84" s="319">
        <v>15</v>
      </c>
      <c r="K84" s="307"/>
    </row>
    <row r="85" s="1" customFormat="1" ht="15" customHeight="1">
      <c r="B85" s="318"/>
      <c r="C85" s="319" t="s">
        <v>2308</v>
      </c>
      <c r="D85" s="319"/>
      <c r="E85" s="319"/>
      <c r="F85" s="320" t="s">
        <v>2299</v>
      </c>
      <c r="G85" s="319"/>
      <c r="H85" s="319" t="s">
        <v>2309</v>
      </c>
      <c r="I85" s="319" t="s">
        <v>2295</v>
      </c>
      <c r="J85" s="319">
        <v>20</v>
      </c>
      <c r="K85" s="307"/>
    </row>
    <row r="86" s="1" customFormat="1" ht="15" customHeight="1">
      <c r="B86" s="318"/>
      <c r="C86" s="319" t="s">
        <v>2310</v>
      </c>
      <c r="D86" s="319"/>
      <c r="E86" s="319"/>
      <c r="F86" s="320" t="s">
        <v>2299</v>
      </c>
      <c r="G86" s="319"/>
      <c r="H86" s="319" t="s">
        <v>2311</v>
      </c>
      <c r="I86" s="319" t="s">
        <v>2295</v>
      </c>
      <c r="J86" s="319">
        <v>20</v>
      </c>
      <c r="K86" s="307"/>
    </row>
    <row r="87" s="1" customFormat="1" ht="15" customHeight="1">
      <c r="B87" s="318"/>
      <c r="C87" s="293" t="s">
        <v>2312</v>
      </c>
      <c r="D87" s="293"/>
      <c r="E87" s="293"/>
      <c r="F87" s="316" t="s">
        <v>2299</v>
      </c>
      <c r="G87" s="317"/>
      <c r="H87" s="293" t="s">
        <v>2313</v>
      </c>
      <c r="I87" s="293" t="s">
        <v>2295</v>
      </c>
      <c r="J87" s="293">
        <v>50</v>
      </c>
      <c r="K87" s="307"/>
    </row>
    <row r="88" s="1" customFormat="1" ht="15" customHeight="1">
      <c r="B88" s="318"/>
      <c r="C88" s="293" t="s">
        <v>2314</v>
      </c>
      <c r="D88" s="293"/>
      <c r="E88" s="293"/>
      <c r="F88" s="316" t="s">
        <v>2299</v>
      </c>
      <c r="G88" s="317"/>
      <c r="H88" s="293" t="s">
        <v>2315</v>
      </c>
      <c r="I88" s="293" t="s">
        <v>2295</v>
      </c>
      <c r="J88" s="293">
        <v>20</v>
      </c>
      <c r="K88" s="307"/>
    </row>
    <row r="89" s="1" customFormat="1" ht="15" customHeight="1">
      <c r="B89" s="318"/>
      <c r="C89" s="293" t="s">
        <v>2316</v>
      </c>
      <c r="D89" s="293"/>
      <c r="E89" s="293"/>
      <c r="F89" s="316" t="s">
        <v>2299</v>
      </c>
      <c r="G89" s="317"/>
      <c r="H89" s="293" t="s">
        <v>2317</v>
      </c>
      <c r="I89" s="293" t="s">
        <v>2295</v>
      </c>
      <c r="J89" s="293">
        <v>20</v>
      </c>
      <c r="K89" s="307"/>
    </row>
    <row r="90" s="1" customFormat="1" ht="15" customHeight="1">
      <c r="B90" s="318"/>
      <c r="C90" s="293" t="s">
        <v>2318</v>
      </c>
      <c r="D90" s="293"/>
      <c r="E90" s="293"/>
      <c r="F90" s="316" t="s">
        <v>2299</v>
      </c>
      <c r="G90" s="317"/>
      <c r="H90" s="293" t="s">
        <v>2319</v>
      </c>
      <c r="I90" s="293" t="s">
        <v>2295</v>
      </c>
      <c r="J90" s="293">
        <v>50</v>
      </c>
      <c r="K90" s="307"/>
    </row>
    <row r="91" s="1" customFormat="1" ht="15" customHeight="1">
      <c r="B91" s="318"/>
      <c r="C91" s="293" t="s">
        <v>2320</v>
      </c>
      <c r="D91" s="293"/>
      <c r="E91" s="293"/>
      <c r="F91" s="316" t="s">
        <v>2299</v>
      </c>
      <c r="G91" s="317"/>
      <c r="H91" s="293" t="s">
        <v>2320</v>
      </c>
      <c r="I91" s="293" t="s">
        <v>2295</v>
      </c>
      <c r="J91" s="293">
        <v>50</v>
      </c>
      <c r="K91" s="307"/>
    </row>
    <row r="92" s="1" customFormat="1" ht="15" customHeight="1">
      <c r="B92" s="318"/>
      <c r="C92" s="293" t="s">
        <v>2321</v>
      </c>
      <c r="D92" s="293"/>
      <c r="E92" s="293"/>
      <c r="F92" s="316" t="s">
        <v>2299</v>
      </c>
      <c r="G92" s="317"/>
      <c r="H92" s="293" t="s">
        <v>2322</v>
      </c>
      <c r="I92" s="293" t="s">
        <v>2295</v>
      </c>
      <c r="J92" s="293">
        <v>255</v>
      </c>
      <c r="K92" s="307"/>
    </row>
    <row r="93" s="1" customFormat="1" ht="15" customHeight="1">
      <c r="B93" s="318"/>
      <c r="C93" s="293" t="s">
        <v>2323</v>
      </c>
      <c r="D93" s="293"/>
      <c r="E93" s="293"/>
      <c r="F93" s="316" t="s">
        <v>2293</v>
      </c>
      <c r="G93" s="317"/>
      <c r="H93" s="293" t="s">
        <v>2324</v>
      </c>
      <c r="I93" s="293" t="s">
        <v>2325</v>
      </c>
      <c r="J93" s="293"/>
      <c r="K93" s="307"/>
    </row>
    <row r="94" s="1" customFormat="1" ht="15" customHeight="1">
      <c r="B94" s="318"/>
      <c r="C94" s="293" t="s">
        <v>2326</v>
      </c>
      <c r="D94" s="293"/>
      <c r="E94" s="293"/>
      <c r="F94" s="316" t="s">
        <v>2293</v>
      </c>
      <c r="G94" s="317"/>
      <c r="H94" s="293" t="s">
        <v>2327</v>
      </c>
      <c r="I94" s="293" t="s">
        <v>2328</v>
      </c>
      <c r="J94" s="293"/>
      <c r="K94" s="307"/>
    </row>
    <row r="95" s="1" customFormat="1" ht="15" customHeight="1">
      <c r="B95" s="318"/>
      <c r="C95" s="293" t="s">
        <v>2329</v>
      </c>
      <c r="D95" s="293"/>
      <c r="E95" s="293"/>
      <c r="F95" s="316" t="s">
        <v>2293</v>
      </c>
      <c r="G95" s="317"/>
      <c r="H95" s="293" t="s">
        <v>2329</v>
      </c>
      <c r="I95" s="293" t="s">
        <v>2328</v>
      </c>
      <c r="J95" s="293"/>
      <c r="K95" s="307"/>
    </row>
    <row r="96" s="1" customFormat="1" ht="15" customHeight="1">
      <c r="B96" s="318"/>
      <c r="C96" s="293" t="s">
        <v>38</v>
      </c>
      <c r="D96" s="293"/>
      <c r="E96" s="293"/>
      <c r="F96" s="316" t="s">
        <v>2293</v>
      </c>
      <c r="G96" s="317"/>
      <c r="H96" s="293" t="s">
        <v>2330</v>
      </c>
      <c r="I96" s="293" t="s">
        <v>2328</v>
      </c>
      <c r="J96" s="293"/>
      <c r="K96" s="307"/>
    </row>
    <row r="97" s="1" customFormat="1" ht="15" customHeight="1">
      <c r="B97" s="318"/>
      <c r="C97" s="293" t="s">
        <v>48</v>
      </c>
      <c r="D97" s="293"/>
      <c r="E97" s="293"/>
      <c r="F97" s="316" t="s">
        <v>2293</v>
      </c>
      <c r="G97" s="317"/>
      <c r="H97" s="293" t="s">
        <v>2331</v>
      </c>
      <c r="I97" s="293" t="s">
        <v>2328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2332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2287</v>
      </c>
      <c r="D103" s="308"/>
      <c r="E103" s="308"/>
      <c r="F103" s="308" t="s">
        <v>2288</v>
      </c>
      <c r="G103" s="309"/>
      <c r="H103" s="308" t="s">
        <v>54</v>
      </c>
      <c r="I103" s="308" t="s">
        <v>57</v>
      </c>
      <c r="J103" s="308" t="s">
        <v>2289</v>
      </c>
      <c r="K103" s="307"/>
    </row>
    <row r="104" s="1" customFormat="1" ht="17.25" customHeight="1">
      <c r="B104" s="305"/>
      <c r="C104" s="310" t="s">
        <v>2290</v>
      </c>
      <c r="D104" s="310"/>
      <c r="E104" s="310"/>
      <c r="F104" s="311" t="s">
        <v>2291</v>
      </c>
      <c r="G104" s="312"/>
      <c r="H104" s="310"/>
      <c r="I104" s="310"/>
      <c r="J104" s="310" t="s">
        <v>2292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53</v>
      </c>
      <c r="D106" s="315"/>
      <c r="E106" s="315"/>
      <c r="F106" s="316" t="s">
        <v>2293</v>
      </c>
      <c r="G106" s="293"/>
      <c r="H106" s="293" t="s">
        <v>2333</v>
      </c>
      <c r="I106" s="293" t="s">
        <v>2295</v>
      </c>
      <c r="J106" s="293">
        <v>20</v>
      </c>
      <c r="K106" s="307"/>
    </row>
    <row r="107" s="1" customFormat="1" ht="15" customHeight="1">
      <c r="B107" s="305"/>
      <c r="C107" s="293" t="s">
        <v>2296</v>
      </c>
      <c r="D107" s="293"/>
      <c r="E107" s="293"/>
      <c r="F107" s="316" t="s">
        <v>2293</v>
      </c>
      <c r="G107" s="293"/>
      <c r="H107" s="293" t="s">
        <v>2333</v>
      </c>
      <c r="I107" s="293" t="s">
        <v>2295</v>
      </c>
      <c r="J107" s="293">
        <v>120</v>
      </c>
      <c r="K107" s="307"/>
    </row>
    <row r="108" s="1" customFormat="1" ht="15" customHeight="1">
      <c r="B108" s="318"/>
      <c r="C108" s="293" t="s">
        <v>2298</v>
      </c>
      <c r="D108" s="293"/>
      <c r="E108" s="293"/>
      <c r="F108" s="316" t="s">
        <v>2299</v>
      </c>
      <c r="G108" s="293"/>
      <c r="H108" s="293" t="s">
        <v>2333</v>
      </c>
      <c r="I108" s="293" t="s">
        <v>2295</v>
      </c>
      <c r="J108" s="293">
        <v>50</v>
      </c>
      <c r="K108" s="307"/>
    </row>
    <row r="109" s="1" customFormat="1" ht="15" customHeight="1">
      <c r="B109" s="318"/>
      <c r="C109" s="293" t="s">
        <v>2301</v>
      </c>
      <c r="D109" s="293"/>
      <c r="E109" s="293"/>
      <c r="F109" s="316" t="s">
        <v>2293</v>
      </c>
      <c r="G109" s="293"/>
      <c r="H109" s="293" t="s">
        <v>2333</v>
      </c>
      <c r="I109" s="293" t="s">
        <v>2303</v>
      </c>
      <c r="J109" s="293"/>
      <c r="K109" s="307"/>
    </row>
    <row r="110" s="1" customFormat="1" ht="15" customHeight="1">
      <c r="B110" s="318"/>
      <c r="C110" s="293" t="s">
        <v>2312</v>
      </c>
      <c r="D110" s="293"/>
      <c r="E110" s="293"/>
      <c r="F110" s="316" t="s">
        <v>2299</v>
      </c>
      <c r="G110" s="293"/>
      <c r="H110" s="293" t="s">
        <v>2333</v>
      </c>
      <c r="I110" s="293" t="s">
        <v>2295</v>
      </c>
      <c r="J110" s="293">
        <v>50</v>
      </c>
      <c r="K110" s="307"/>
    </row>
    <row r="111" s="1" customFormat="1" ht="15" customHeight="1">
      <c r="B111" s="318"/>
      <c r="C111" s="293" t="s">
        <v>2320</v>
      </c>
      <c r="D111" s="293"/>
      <c r="E111" s="293"/>
      <c r="F111" s="316" t="s">
        <v>2299</v>
      </c>
      <c r="G111" s="293"/>
      <c r="H111" s="293" t="s">
        <v>2333</v>
      </c>
      <c r="I111" s="293" t="s">
        <v>2295</v>
      </c>
      <c r="J111" s="293">
        <v>50</v>
      </c>
      <c r="K111" s="307"/>
    </row>
    <row r="112" s="1" customFormat="1" ht="15" customHeight="1">
      <c r="B112" s="318"/>
      <c r="C112" s="293" t="s">
        <v>2318</v>
      </c>
      <c r="D112" s="293"/>
      <c r="E112" s="293"/>
      <c r="F112" s="316" t="s">
        <v>2299</v>
      </c>
      <c r="G112" s="293"/>
      <c r="H112" s="293" t="s">
        <v>2333</v>
      </c>
      <c r="I112" s="293" t="s">
        <v>2295</v>
      </c>
      <c r="J112" s="293">
        <v>50</v>
      </c>
      <c r="K112" s="307"/>
    </row>
    <row r="113" s="1" customFormat="1" ht="15" customHeight="1">
      <c r="B113" s="318"/>
      <c r="C113" s="293" t="s">
        <v>53</v>
      </c>
      <c r="D113" s="293"/>
      <c r="E113" s="293"/>
      <c r="F113" s="316" t="s">
        <v>2293</v>
      </c>
      <c r="G113" s="293"/>
      <c r="H113" s="293" t="s">
        <v>2334</v>
      </c>
      <c r="I113" s="293" t="s">
        <v>2295</v>
      </c>
      <c r="J113" s="293">
        <v>20</v>
      </c>
      <c r="K113" s="307"/>
    </row>
    <row r="114" s="1" customFormat="1" ht="15" customHeight="1">
      <c r="B114" s="318"/>
      <c r="C114" s="293" t="s">
        <v>2335</v>
      </c>
      <c r="D114" s="293"/>
      <c r="E114" s="293"/>
      <c r="F114" s="316" t="s">
        <v>2293</v>
      </c>
      <c r="G114" s="293"/>
      <c r="H114" s="293" t="s">
        <v>2336</v>
      </c>
      <c r="I114" s="293" t="s">
        <v>2295</v>
      </c>
      <c r="J114" s="293">
        <v>120</v>
      </c>
      <c r="K114" s="307"/>
    </row>
    <row r="115" s="1" customFormat="1" ht="15" customHeight="1">
      <c r="B115" s="318"/>
      <c r="C115" s="293" t="s">
        <v>38</v>
      </c>
      <c r="D115" s="293"/>
      <c r="E115" s="293"/>
      <c r="F115" s="316" t="s">
        <v>2293</v>
      </c>
      <c r="G115" s="293"/>
      <c r="H115" s="293" t="s">
        <v>2337</v>
      </c>
      <c r="I115" s="293" t="s">
        <v>2328</v>
      </c>
      <c r="J115" s="293"/>
      <c r="K115" s="307"/>
    </row>
    <row r="116" s="1" customFormat="1" ht="15" customHeight="1">
      <c r="B116" s="318"/>
      <c r="C116" s="293" t="s">
        <v>48</v>
      </c>
      <c r="D116" s="293"/>
      <c r="E116" s="293"/>
      <c r="F116" s="316" t="s">
        <v>2293</v>
      </c>
      <c r="G116" s="293"/>
      <c r="H116" s="293" t="s">
        <v>2338</v>
      </c>
      <c r="I116" s="293" t="s">
        <v>2328</v>
      </c>
      <c r="J116" s="293"/>
      <c r="K116" s="307"/>
    </row>
    <row r="117" s="1" customFormat="1" ht="15" customHeight="1">
      <c r="B117" s="318"/>
      <c r="C117" s="293" t="s">
        <v>57</v>
      </c>
      <c r="D117" s="293"/>
      <c r="E117" s="293"/>
      <c r="F117" s="316" t="s">
        <v>2293</v>
      </c>
      <c r="G117" s="293"/>
      <c r="H117" s="293" t="s">
        <v>2339</v>
      </c>
      <c r="I117" s="293" t="s">
        <v>2340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2341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2287</v>
      </c>
      <c r="D123" s="308"/>
      <c r="E123" s="308"/>
      <c r="F123" s="308" t="s">
        <v>2288</v>
      </c>
      <c r="G123" s="309"/>
      <c r="H123" s="308" t="s">
        <v>54</v>
      </c>
      <c r="I123" s="308" t="s">
        <v>57</v>
      </c>
      <c r="J123" s="308" t="s">
        <v>2289</v>
      </c>
      <c r="K123" s="337"/>
    </row>
    <row r="124" s="1" customFormat="1" ht="17.25" customHeight="1">
      <c r="B124" s="336"/>
      <c r="C124" s="310" t="s">
        <v>2290</v>
      </c>
      <c r="D124" s="310"/>
      <c r="E124" s="310"/>
      <c r="F124" s="311" t="s">
        <v>2291</v>
      </c>
      <c r="G124" s="312"/>
      <c r="H124" s="310"/>
      <c r="I124" s="310"/>
      <c r="J124" s="310" t="s">
        <v>2292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2296</v>
      </c>
      <c r="D126" s="315"/>
      <c r="E126" s="315"/>
      <c r="F126" s="316" t="s">
        <v>2293</v>
      </c>
      <c r="G126" s="293"/>
      <c r="H126" s="293" t="s">
        <v>2333</v>
      </c>
      <c r="I126" s="293" t="s">
        <v>2295</v>
      </c>
      <c r="J126" s="293">
        <v>120</v>
      </c>
      <c r="K126" s="341"/>
    </row>
    <row r="127" s="1" customFormat="1" ht="15" customHeight="1">
      <c r="B127" s="338"/>
      <c r="C127" s="293" t="s">
        <v>2342</v>
      </c>
      <c r="D127" s="293"/>
      <c r="E127" s="293"/>
      <c r="F127" s="316" t="s">
        <v>2293</v>
      </c>
      <c r="G127" s="293"/>
      <c r="H127" s="293" t="s">
        <v>2343</v>
      </c>
      <c r="I127" s="293" t="s">
        <v>2295</v>
      </c>
      <c r="J127" s="293" t="s">
        <v>2344</v>
      </c>
      <c r="K127" s="341"/>
    </row>
    <row r="128" s="1" customFormat="1" ht="15" customHeight="1">
      <c r="B128" s="338"/>
      <c r="C128" s="293" t="s">
        <v>2241</v>
      </c>
      <c r="D128" s="293"/>
      <c r="E128" s="293"/>
      <c r="F128" s="316" t="s">
        <v>2293</v>
      </c>
      <c r="G128" s="293"/>
      <c r="H128" s="293" t="s">
        <v>2345</v>
      </c>
      <c r="I128" s="293" t="s">
        <v>2295</v>
      </c>
      <c r="J128" s="293" t="s">
        <v>2344</v>
      </c>
      <c r="K128" s="341"/>
    </row>
    <row r="129" s="1" customFormat="1" ht="15" customHeight="1">
      <c r="B129" s="338"/>
      <c r="C129" s="293" t="s">
        <v>2304</v>
      </c>
      <c r="D129" s="293"/>
      <c r="E129" s="293"/>
      <c r="F129" s="316" t="s">
        <v>2299</v>
      </c>
      <c r="G129" s="293"/>
      <c r="H129" s="293" t="s">
        <v>2305</v>
      </c>
      <c r="I129" s="293" t="s">
        <v>2295</v>
      </c>
      <c r="J129" s="293">
        <v>15</v>
      </c>
      <c r="K129" s="341"/>
    </row>
    <row r="130" s="1" customFormat="1" ht="15" customHeight="1">
      <c r="B130" s="338"/>
      <c r="C130" s="319" t="s">
        <v>2306</v>
      </c>
      <c r="D130" s="319"/>
      <c r="E130" s="319"/>
      <c r="F130" s="320" t="s">
        <v>2299</v>
      </c>
      <c r="G130" s="319"/>
      <c r="H130" s="319" t="s">
        <v>2307</v>
      </c>
      <c r="I130" s="319" t="s">
        <v>2295</v>
      </c>
      <c r="J130" s="319">
        <v>15</v>
      </c>
      <c r="K130" s="341"/>
    </row>
    <row r="131" s="1" customFormat="1" ht="15" customHeight="1">
      <c r="B131" s="338"/>
      <c r="C131" s="319" t="s">
        <v>2308</v>
      </c>
      <c r="D131" s="319"/>
      <c r="E131" s="319"/>
      <c r="F131" s="320" t="s">
        <v>2299</v>
      </c>
      <c r="G131" s="319"/>
      <c r="H131" s="319" t="s">
        <v>2309</v>
      </c>
      <c r="I131" s="319" t="s">
        <v>2295</v>
      </c>
      <c r="J131" s="319">
        <v>20</v>
      </c>
      <c r="K131" s="341"/>
    </row>
    <row r="132" s="1" customFormat="1" ht="15" customHeight="1">
      <c r="B132" s="338"/>
      <c r="C132" s="319" t="s">
        <v>2310</v>
      </c>
      <c r="D132" s="319"/>
      <c r="E132" s="319"/>
      <c r="F132" s="320" t="s">
        <v>2299</v>
      </c>
      <c r="G132" s="319"/>
      <c r="H132" s="319" t="s">
        <v>2311</v>
      </c>
      <c r="I132" s="319" t="s">
        <v>2295</v>
      </c>
      <c r="J132" s="319">
        <v>20</v>
      </c>
      <c r="K132" s="341"/>
    </row>
    <row r="133" s="1" customFormat="1" ht="15" customHeight="1">
      <c r="B133" s="338"/>
      <c r="C133" s="293" t="s">
        <v>2298</v>
      </c>
      <c r="D133" s="293"/>
      <c r="E133" s="293"/>
      <c r="F133" s="316" t="s">
        <v>2299</v>
      </c>
      <c r="G133" s="293"/>
      <c r="H133" s="293" t="s">
        <v>2333</v>
      </c>
      <c r="I133" s="293" t="s">
        <v>2295</v>
      </c>
      <c r="J133" s="293">
        <v>50</v>
      </c>
      <c r="K133" s="341"/>
    </row>
    <row r="134" s="1" customFormat="1" ht="15" customHeight="1">
      <c r="B134" s="338"/>
      <c r="C134" s="293" t="s">
        <v>2312</v>
      </c>
      <c r="D134" s="293"/>
      <c r="E134" s="293"/>
      <c r="F134" s="316" t="s">
        <v>2299</v>
      </c>
      <c r="G134" s="293"/>
      <c r="H134" s="293" t="s">
        <v>2333</v>
      </c>
      <c r="I134" s="293" t="s">
        <v>2295</v>
      </c>
      <c r="J134" s="293">
        <v>50</v>
      </c>
      <c r="K134" s="341"/>
    </row>
    <row r="135" s="1" customFormat="1" ht="15" customHeight="1">
      <c r="B135" s="338"/>
      <c r="C135" s="293" t="s">
        <v>2318</v>
      </c>
      <c r="D135" s="293"/>
      <c r="E135" s="293"/>
      <c r="F135" s="316" t="s">
        <v>2299</v>
      </c>
      <c r="G135" s="293"/>
      <c r="H135" s="293" t="s">
        <v>2333</v>
      </c>
      <c r="I135" s="293" t="s">
        <v>2295</v>
      </c>
      <c r="J135" s="293">
        <v>50</v>
      </c>
      <c r="K135" s="341"/>
    </row>
    <row r="136" s="1" customFormat="1" ht="15" customHeight="1">
      <c r="B136" s="338"/>
      <c r="C136" s="293" t="s">
        <v>2320</v>
      </c>
      <c r="D136" s="293"/>
      <c r="E136" s="293"/>
      <c r="F136" s="316" t="s">
        <v>2299</v>
      </c>
      <c r="G136" s="293"/>
      <c r="H136" s="293" t="s">
        <v>2333</v>
      </c>
      <c r="I136" s="293" t="s">
        <v>2295</v>
      </c>
      <c r="J136" s="293">
        <v>50</v>
      </c>
      <c r="K136" s="341"/>
    </row>
    <row r="137" s="1" customFormat="1" ht="15" customHeight="1">
      <c r="B137" s="338"/>
      <c r="C137" s="293" t="s">
        <v>2321</v>
      </c>
      <c r="D137" s="293"/>
      <c r="E137" s="293"/>
      <c r="F137" s="316" t="s">
        <v>2299</v>
      </c>
      <c r="G137" s="293"/>
      <c r="H137" s="293" t="s">
        <v>2346</v>
      </c>
      <c r="I137" s="293" t="s">
        <v>2295</v>
      </c>
      <c r="J137" s="293">
        <v>255</v>
      </c>
      <c r="K137" s="341"/>
    </row>
    <row r="138" s="1" customFormat="1" ht="15" customHeight="1">
      <c r="B138" s="338"/>
      <c r="C138" s="293" t="s">
        <v>2323</v>
      </c>
      <c r="D138" s="293"/>
      <c r="E138" s="293"/>
      <c r="F138" s="316" t="s">
        <v>2293</v>
      </c>
      <c r="G138" s="293"/>
      <c r="H138" s="293" t="s">
        <v>2347</v>
      </c>
      <c r="I138" s="293" t="s">
        <v>2325</v>
      </c>
      <c r="J138" s="293"/>
      <c r="K138" s="341"/>
    </row>
    <row r="139" s="1" customFormat="1" ht="15" customHeight="1">
      <c r="B139" s="338"/>
      <c r="C139" s="293" t="s">
        <v>2326</v>
      </c>
      <c r="D139" s="293"/>
      <c r="E139" s="293"/>
      <c r="F139" s="316" t="s">
        <v>2293</v>
      </c>
      <c r="G139" s="293"/>
      <c r="H139" s="293" t="s">
        <v>2348</v>
      </c>
      <c r="I139" s="293" t="s">
        <v>2328</v>
      </c>
      <c r="J139" s="293"/>
      <c r="K139" s="341"/>
    </row>
    <row r="140" s="1" customFormat="1" ht="15" customHeight="1">
      <c r="B140" s="338"/>
      <c r="C140" s="293" t="s">
        <v>2329</v>
      </c>
      <c r="D140" s="293"/>
      <c r="E140" s="293"/>
      <c r="F140" s="316" t="s">
        <v>2293</v>
      </c>
      <c r="G140" s="293"/>
      <c r="H140" s="293" t="s">
        <v>2329</v>
      </c>
      <c r="I140" s="293" t="s">
        <v>2328</v>
      </c>
      <c r="J140" s="293"/>
      <c r="K140" s="341"/>
    </row>
    <row r="141" s="1" customFormat="1" ht="15" customHeight="1">
      <c r="B141" s="338"/>
      <c r="C141" s="293" t="s">
        <v>38</v>
      </c>
      <c r="D141" s="293"/>
      <c r="E141" s="293"/>
      <c r="F141" s="316" t="s">
        <v>2293</v>
      </c>
      <c r="G141" s="293"/>
      <c r="H141" s="293" t="s">
        <v>2349</v>
      </c>
      <c r="I141" s="293" t="s">
        <v>2328</v>
      </c>
      <c r="J141" s="293"/>
      <c r="K141" s="341"/>
    </row>
    <row r="142" s="1" customFormat="1" ht="15" customHeight="1">
      <c r="B142" s="338"/>
      <c r="C142" s="293" t="s">
        <v>2350</v>
      </c>
      <c r="D142" s="293"/>
      <c r="E142" s="293"/>
      <c r="F142" s="316" t="s">
        <v>2293</v>
      </c>
      <c r="G142" s="293"/>
      <c r="H142" s="293" t="s">
        <v>2351</v>
      </c>
      <c r="I142" s="293" t="s">
        <v>2328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2352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2287</v>
      </c>
      <c r="D148" s="308"/>
      <c r="E148" s="308"/>
      <c r="F148" s="308" t="s">
        <v>2288</v>
      </c>
      <c r="G148" s="309"/>
      <c r="H148" s="308" t="s">
        <v>54</v>
      </c>
      <c r="I148" s="308" t="s">
        <v>57</v>
      </c>
      <c r="J148" s="308" t="s">
        <v>2289</v>
      </c>
      <c r="K148" s="307"/>
    </row>
    <row r="149" s="1" customFormat="1" ht="17.25" customHeight="1">
      <c r="B149" s="305"/>
      <c r="C149" s="310" t="s">
        <v>2290</v>
      </c>
      <c r="D149" s="310"/>
      <c r="E149" s="310"/>
      <c r="F149" s="311" t="s">
        <v>2291</v>
      </c>
      <c r="G149" s="312"/>
      <c r="H149" s="310"/>
      <c r="I149" s="310"/>
      <c r="J149" s="310" t="s">
        <v>2292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2296</v>
      </c>
      <c r="D151" s="293"/>
      <c r="E151" s="293"/>
      <c r="F151" s="346" t="s">
        <v>2293</v>
      </c>
      <c r="G151" s="293"/>
      <c r="H151" s="345" t="s">
        <v>2333</v>
      </c>
      <c r="I151" s="345" t="s">
        <v>2295</v>
      </c>
      <c r="J151" s="345">
        <v>120</v>
      </c>
      <c r="K151" s="341"/>
    </row>
    <row r="152" s="1" customFormat="1" ht="15" customHeight="1">
      <c r="B152" s="318"/>
      <c r="C152" s="345" t="s">
        <v>2342</v>
      </c>
      <c r="D152" s="293"/>
      <c r="E152" s="293"/>
      <c r="F152" s="346" t="s">
        <v>2293</v>
      </c>
      <c r="G152" s="293"/>
      <c r="H152" s="345" t="s">
        <v>2353</v>
      </c>
      <c r="I152" s="345" t="s">
        <v>2295</v>
      </c>
      <c r="J152" s="345" t="s">
        <v>2344</v>
      </c>
      <c r="K152" s="341"/>
    </row>
    <row r="153" s="1" customFormat="1" ht="15" customHeight="1">
      <c r="B153" s="318"/>
      <c r="C153" s="345" t="s">
        <v>2241</v>
      </c>
      <c r="D153" s="293"/>
      <c r="E153" s="293"/>
      <c r="F153" s="346" t="s">
        <v>2293</v>
      </c>
      <c r="G153" s="293"/>
      <c r="H153" s="345" t="s">
        <v>2354</v>
      </c>
      <c r="I153" s="345" t="s">
        <v>2295</v>
      </c>
      <c r="J153" s="345" t="s">
        <v>2344</v>
      </c>
      <c r="K153" s="341"/>
    </row>
    <row r="154" s="1" customFormat="1" ht="15" customHeight="1">
      <c r="B154" s="318"/>
      <c r="C154" s="345" t="s">
        <v>2298</v>
      </c>
      <c r="D154" s="293"/>
      <c r="E154" s="293"/>
      <c r="F154" s="346" t="s">
        <v>2299</v>
      </c>
      <c r="G154" s="293"/>
      <c r="H154" s="345" t="s">
        <v>2333</v>
      </c>
      <c r="I154" s="345" t="s">
        <v>2295</v>
      </c>
      <c r="J154" s="345">
        <v>50</v>
      </c>
      <c r="K154" s="341"/>
    </row>
    <row r="155" s="1" customFormat="1" ht="15" customHeight="1">
      <c r="B155" s="318"/>
      <c r="C155" s="345" t="s">
        <v>2301</v>
      </c>
      <c r="D155" s="293"/>
      <c r="E155" s="293"/>
      <c r="F155" s="346" t="s">
        <v>2293</v>
      </c>
      <c r="G155" s="293"/>
      <c r="H155" s="345" t="s">
        <v>2333</v>
      </c>
      <c r="I155" s="345" t="s">
        <v>2303</v>
      </c>
      <c r="J155" s="345"/>
      <c r="K155" s="341"/>
    </row>
    <row r="156" s="1" customFormat="1" ht="15" customHeight="1">
      <c r="B156" s="318"/>
      <c r="C156" s="345" t="s">
        <v>2312</v>
      </c>
      <c r="D156" s="293"/>
      <c r="E156" s="293"/>
      <c r="F156" s="346" t="s">
        <v>2299</v>
      </c>
      <c r="G156" s="293"/>
      <c r="H156" s="345" t="s">
        <v>2333</v>
      </c>
      <c r="I156" s="345" t="s">
        <v>2295</v>
      </c>
      <c r="J156" s="345">
        <v>50</v>
      </c>
      <c r="K156" s="341"/>
    </row>
    <row r="157" s="1" customFormat="1" ht="15" customHeight="1">
      <c r="B157" s="318"/>
      <c r="C157" s="345" t="s">
        <v>2320</v>
      </c>
      <c r="D157" s="293"/>
      <c r="E157" s="293"/>
      <c r="F157" s="346" t="s">
        <v>2299</v>
      </c>
      <c r="G157" s="293"/>
      <c r="H157" s="345" t="s">
        <v>2333</v>
      </c>
      <c r="I157" s="345" t="s">
        <v>2295</v>
      </c>
      <c r="J157" s="345">
        <v>50</v>
      </c>
      <c r="K157" s="341"/>
    </row>
    <row r="158" s="1" customFormat="1" ht="15" customHeight="1">
      <c r="B158" s="318"/>
      <c r="C158" s="345" t="s">
        <v>2318</v>
      </c>
      <c r="D158" s="293"/>
      <c r="E158" s="293"/>
      <c r="F158" s="346" t="s">
        <v>2299</v>
      </c>
      <c r="G158" s="293"/>
      <c r="H158" s="345" t="s">
        <v>2333</v>
      </c>
      <c r="I158" s="345" t="s">
        <v>2295</v>
      </c>
      <c r="J158" s="345">
        <v>50</v>
      </c>
      <c r="K158" s="341"/>
    </row>
    <row r="159" s="1" customFormat="1" ht="15" customHeight="1">
      <c r="B159" s="318"/>
      <c r="C159" s="345" t="s">
        <v>139</v>
      </c>
      <c r="D159" s="293"/>
      <c r="E159" s="293"/>
      <c r="F159" s="346" t="s">
        <v>2293</v>
      </c>
      <c r="G159" s="293"/>
      <c r="H159" s="345" t="s">
        <v>2355</v>
      </c>
      <c r="I159" s="345" t="s">
        <v>2295</v>
      </c>
      <c r="J159" s="345" t="s">
        <v>2356</v>
      </c>
      <c r="K159" s="341"/>
    </row>
    <row r="160" s="1" customFormat="1" ht="15" customHeight="1">
      <c r="B160" s="318"/>
      <c r="C160" s="345" t="s">
        <v>2357</v>
      </c>
      <c r="D160" s="293"/>
      <c r="E160" s="293"/>
      <c r="F160" s="346" t="s">
        <v>2293</v>
      </c>
      <c r="G160" s="293"/>
      <c r="H160" s="345" t="s">
        <v>2358</v>
      </c>
      <c r="I160" s="345" t="s">
        <v>2328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2359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2287</v>
      </c>
      <c r="D166" s="308"/>
      <c r="E166" s="308"/>
      <c r="F166" s="308" t="s">
        <v>2288</v>
      </c>
      <c r="G166" s="350"/>
      <c r="H166" s="351" t="s">
        <v>54</v>
      </c>
      <c r="I166" s="351" t="s">
        <v>57</v>
      </c>
      <c r="J166" s="308" t="s">
        <v>2289</v>
      </c>
      <c r="K166" s="285"/>
    </row>
    <row r="167" s="1" customFormat="1" ht="17.25" customHeight="1">
      <c r="B167" s="286"/>
      <c r="C167" s="310" t="s">
        <v>2290</v>
      </c>
      <c r="D167" s="310"/>
      <c r="E167" s="310"/>
      <c r="F167" s="311" t="s">
        <v>2291</v>
      </c>
      <c r="G167" s="352"/>
      <c r="H167" s="353"/>
      <c r="I167" s="353"/>
      <c r="J167" s="310" t="s">
        <v>2292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2296</v>
      </c>
      <c r="D169" s="293"/>
      <c r="E169" s="293"/>
      <c r="F169" s="316" t="s">
        <v>2293</v>
      </c>
      <c r="G169" s="293"/>
      <c r="H169" s="293" t="s">
        <v>2333</v>
      </c>
      <c r="I169" s="293" t="s">
        <v>2295</v>
      </c>
      <c r="J169" s="293">
        <v>120</v>
      </c>
      <c r="K169" s="341"/>
    </row>
    <row r="170" s="1" customFormat="1" ht="15" customHeight="1">
      <c r="B170" s="318"/>
      <c r="C170" s="293" t="s">
        <v>2342</v>
      </c>
      <c r="D170" s="293"/>
      <c r="E170" s="293"/>
      <c r="F170" s="316" t="s">
        <v>2293</v>
      </c>
      <c r="G170" s="293"/>
      <c r="H170" s="293" t="s">
        <v>2343</v>
      </c>
      <c r="I170" s="293" t="s">
        <v>2295</v>
      </c>
      <c r="J170" s="293" t="s">
        <v>2344</v>
      </c>
      <c r="K170" s="341"/>
    </row>
    <row r="171" s="1" customFormat="1" ht="15" customHeight="1">
      <c r="B171" s="318"/>
      <c r="C171" s="293" t="s">
        <v>2241</v>
      </c>
      <c r="D171" s="293"/>
      <c r="E171" s="293"/>
      <c r="F171" s="316" t="s">
        <v>2293</v>
      </c>
      <c r="G171" s="293"/>
      <c r="H171" s="293" t="s">
        <v>2360</v>
      </c>
      <c r="I171" s="293" t="s">
        <v>2295</v>
      </c>
      <c r="J171" s="293" t="s">
        <v>2344</v>
      </c>
      <c r="K171" s="341"/>
    </row>
    <row r="172" s="1" customFormat="1" ht="15" customHeight="1">
      <c r="B172" s="318"/>
      <c r="C172" s="293" t="s">
        <v>2298</v>
      </c>
      <c r="D172" s="293"/>
      <c r="E172" s="293"/>
      <c r="F172" s="316" t="s">
        <v>2299</v>
      </c>
      <c r="G172" s="293"/>
      <c r="H172" s="293" t="s">
        <v>2360</v>
      </c>
      <c r="I172" s="293" t="s">
        <v>2295</v>
      </c>
      <c r="J172" s="293">
        <v>50</v>
      </c>
      <c r="K172" s="341"/>
    </row>
    <row r="173" s="1" customFormat="1" ht="15" customHeight="1">
      <c r="B173" s="318"/>
      <c r="C173" s="293" t="s">
        <v>2301</v>
      </c>
      <c r="D173" s="293"/>
      <c r="E173" s="293"/>
      <c r="F173" s="316" t="s">
        <v>2293</v>
      </c>
      <c r="G173" s="293"/>
      <c r="H173" s="293" t="s">
        <v>2360</v>
      </c>
      <c r="I173" s="293" t="s">
        <v>2303</v>
      </c>
      <c r="J173" s="293"/>
      <c r="K173" s="341"/>
    </row>
    <row r="174" s="1" customFormat="1" ht="15" customHeight="1">
      <c r="B174" s="318"/>
      <c r="C174" s="293" t="s">
        <v>2312</v>
      </c>
      <c r="D174" s="293"/>
      <c r="E174" s="293"/>
      <c r="F174" s="316" t="s">
        <v>2299</v>
      </c>
      <c r="G174" s="293"/>
      <c r="H174" s="293" t="s">
        <v>2360</v>
      </c>
      <c r="I174" s="293" t="s">
        <v>2295</v>
      </c>
      <c r="J174" s="293">
        <v>50</v>
      </c>
      <c r="K174" s="341"/>
    </row>
    <row r="175" s="1" customFormat="1" ht="15" customHeight="1">
      <c r="B175" s="318"/>
      <c r="C175" s="293" t="s">
        <v>2320</v>
      </c>
      <c r="D175" s="293"/>
      <c r="E175" s="293"/>
      <c r="F175" s="316" t="s">
        <v>2299</v>
      </c>
      <c r="G175" s="293"/>
      <c r="H175" s="293" t="s">
        <v>2360</v>
      </c>
      <c r="I175" s="293" t="s">
        <v>2295</v>
      </c>
      <c r="J175" s="293">
        <v>50</v>
      </c>
      <c r="K175" s="341"/>
    </row>
    <row r="176" s="1" customFormat="1" ht="15" customHeight="1">
      <c r="B176" s="318"/>
      <c r="C176" s="293" t="s">
        <v>2318</v>
      </c>
      <c r="D176" s="293"/>
      <c r="E176" s="293"/>
      <c r="F176" s="316" t="s">
        <v>2299</v>
      </c>
      <c r="G176" s="293"/>
      <c r="H176" s="293" t="s">
        <v>2360</v>
      </c>
      <c r="I176" s="293" t="s">
        <v>2295</v>
      </c>
      <c r="J176" s="293">
        <v>50</v>
      </c>
      <c r="K176" s="341"/>
    </row>
    <row r="177" s="1" customFormat="1" ht="15" customHeight="1">
      <c r="B177" s="318"/>
      <c r="C177" s="293" t="s">
        <v>164</v>
      </c>
      <c r="D177" s="293"/>
      <c r="E177" s="293"/>
      <c r="F177" s="316" t="s">
        <v>2293</v>
      </c>
      <c r="G177" s="293"/>
      <c r="H177" s="293" t="s">
        <v>2361</v>
      </c>
      <c r="I177" s="293" t="s">
        <v>2362</v>
      </c>
      <c r="J177" s="293"/>
      <c r="K177" s="341"/>
    </row>
    <row r="178" s="1" customFormat="1" ht="15" customHeight="1">
      <c r="B178" s="318"/>
      <c r="C178" s="293" t="s">
        <v>57</v>
      </c>
      <c r="D178" s="293"/>
      <c r="E178" s="293"/>
      <c r="F178" s="316" t="s">
        <v>2293</v>
      </c>
      <c r="G178" s="293"/>
      <c r="H178" s="293" t="s">
        <v>2363</v>
      </c>
      <c r="I178" s="293" t="s">
        <v>2364</v>
      </c>
      <c r="J178" s="293">
        <v>1</v>
      </c>
      <c r="K178" s="341"/>
    </row>
    <row r="179" s="1" customFormat="1" ht="15" customHeight="1">
      <c r="B179" s="318"/>
      <c r="C179" s="293" t="s">
        <v>53</v>
      </c>
      <c r="D179" s="293"/>
      <c r="E179" s="293"/>
      <c r="F179" s="316" t="s">
        <v>2293</v>
      </c>
      <c r="G179" s="293"/>
      <c r="H179" s="293" t="s">
        <v>2365</v>
      </c>
      <c r="I179" s="293" t="s">
        <v>2295</v>
      </c>
      <c r="J179" s="293">
        <v>20</v>
      </c>
      <c r="K179" s="341"/>
    </row>
    <row r="180" s="1" customFormat="1" ht="15" customHeight="1">
      <c r="B180" s="318"/>
      <c r="C180" s="293" t="s">
        <v>54</v>
      </c>
      <c r="D180" s="293"/>
      <c r="E180" s="293"/>
      <c r="F180" s="316" t="s">
        <v>2293</v>
      </c>
      <c r="G180" s="293"/>
      <c r="H180" s="293" t="s">
        <v>2366</v>
      </c>
      <c r="I180" s="293" t="s">
        <v>2295</v>
      </c>
      <c r="J180" s="293">
        <v>255</v>
      </c>
      <c r="K180" s="341"/>
    </row>
    <row r="181" s="1" customFormat="1" ht="15" customHeight="1">
      <c r="B181" s="318"/>
      <c r="C181" s="293" t="s">
        <v>165</v>
      </c>
      <c r="D181" s="293"/>
      <c r="E181" s="293"/>
      <c r="F181" s="316" t="s">
        <v>2293</v>
      </c>
      <c r="G181" s="293"/>
      <c r="H181" s="293" t="s">
        <v>2257</v>
      </c>
      <c r="I181" s="293" t="s">
        <v>2295</v>
      </c>
      <c r="J181" s="293">
        <v>10</v>
      </c>
      <c r="K181" s="341"/>
    </row>
    <row r="182" s="1" customFormat="1" ht="15" customHeight="1">
      <c r="B182" s="318"/>
      <c r="C182" s="293" t="s">
        <v>166</v>
      </c>
      <c r="D182" s="293"/>
      <c r="E182" s="293"/>
      <c r="F182" s="316" t="s">
        <v>2293</v>
      </c>
      <c r="G182" s="293"/>
      <c r="H182" s="293" t="s">
        <v>2367</v>
      </c>
      <c r="I182" s="293" t="s">
        <v>2328</v>
      </c>
      <c r="J182" s="293"/>
      <c r="K182" s="341"/>
    </row>
    <row r="183" s="1" customFormat="1" ht="15" customHeight="1">
      <c r="B183" s="318"/>
      <c r="C183" s="293" t="s">
        <v>2368</v>
      </c>
      <c r="D183" s="293"/>
      <c r="E183" s="293"/>
      <c r="F183" s="316" t="s">
        <v>2293</v>
      </c>
      <c r="G183" s="293"/>
      <c r="H183" s="293" t="s">
        <v>2369</v>
      </c>
      <c r="I183" s="293" t="s">
        <v>2328</v>
      </c>
      <c r="J183" s="293"/>
      <c r="K183" s="341"/>
    </row>
    <row r="184" s="1" customFormat="1" ht="15" customHeight="1">
      <c r="B184" s="318"/>
      <c r="C184" s="293" t="s">
        <v>2357</v>
      </c>
      <c r="D184" s="293"/>
      <c r="E184" s="293"/>
      <c r="F184" s="316" t="s">
        <v>2293</v>
      </c>
      <c r="G184" s="293"/>
      <c r="H184" s="293" t="s">
        <v>2370</v>
      </c>
      <c r="I184" s="293" t="s">
        <v>2328</v>
      </c>
      <c r="J184" s="293"/>
      <c r="K184" s="341"/>
    </row>
    <row r="185" s="1" customFormat="1" ht="15" customHeight="1">
      <c r="B185" s="318"/>
      <c r="C185" s="293" t="s">
        <v>168</v>
      </c>
      <c r="D185" s="293"/>
      <c r="E185" s="293"/>
      <c r="F185" s="316" t="s">
        <v>2299</v>
      </c>
      <c r="G185" s="293"/>
      <c r="H185" s="293" t="s">
        <v>2371</v>
      </c>
      <c r="I185" s="293" t="s">
        <v>2295</v>
      </c>
      <c r="J185" s="293">
        <v>50</v>
      </c>
      <c r="K185" s="341"/>
    </row>
    <row r="186" s="1" customFormat="1" ht="15" customHeight="1">
      <c r="B186" s="318"/>
      <c r="C186" s="293" t="s">
        <v>2372</v>
      </c>
      <c r="D186" s="293"/>
      <c r="E186" s="293"/>
      <c r="F186" s="316" t="s">
        <v>2299</v>
      </c>
      <c r="G186" s="293"/>
      <c r="H186" s="293" t="s">
        <v>2373</v>
      </c>
      <c r="I186" s="293" t="s">
        <v>2374</v>
      </c>
      <c r="J186" s="293"/>
      <c r="K186" s="341"/>
    </row>
    <row r="187" s="1" customFormat="1" ht="15" customHeight="1">
      <c r="B187" s="318"/>
      <c r="C187" s="293" t="s">
        <v>2375</v>
      </c>
      <c r="D187" s="293"/>
      <c r="E187" s="293"/>
      <c r="F187" s="316" t="s">
        <v>2299</v>
      </c>
      <c r="G187" s="293"/>
      <c r="H187" s="293" t="s">
        <v>2376</v>
      </c>
      <c r="I187" s="293" t="s">
        <v>2374</v>
      </c>
      <c r="J187" s="293"/>
      <c r="K187" s="341"/>
    </row>
    <row r="188" s="1" customFormat="1" ht="15" customHeight="1">
      <c r="B188" s="318"/>
      <c r="C188" s="293" t="s">
        <v>2377</v>
      </c>
      <c r="D188" s="293"/>
      <c r="E188" s="293"/>
      <c r="F188" s="316" t="s">
        <v>2299</v>
      </c>
      <c r="G188" s="293"/>
      <c r="H188" s="293" t="s">
        <v>2378</v>
      </c>
      <c r="I188" s="293" t="s">
        <v>2374</v>
      </c>
      <c r="J188" s="293"/>
      <c r="K188" s="341"/>
    </row>
    <row r="189" s="1" customFormat="1" ht="15" customHeight="1">
      <c r="B189" s="318"/>
      <c r="C189" s="354" t="s">
        <v>2379</v>
      </c>
      <c r="D189" s="293"/>
      <c r="E189" s="293"/>
      <c r="F189" s="316" t="s">
        <v>2299</v>
      </c>
      <c r="G189" s="293"/>
      <c r="H189" s="293" t="s">
        <v>2380</v>
      </c>
      <c r="I189" s="293" t="s">
        <v>2381</v>
      </c>
      <c r="J189" s="355" t="s">
        <v>2382</v>
      </c>
      <c r="K189" s="341"/>
    </row>
    <row r="190" s="17" customFormat="1" ht="15" customHeight="1">
      <c r="B190" s="356"/>
      <c r="C190" s="357" t="s">
        <v>2383</v>
      </c>
      <c r="D190" s="358"/>
      <c r="E190" s="358"/>
      <c r="F190" s="359" t="s">
        <v>2299</v>
      </c>
      <c r="G190" s="358"/>
      <c r="H190" s="358" t="s">
        <v>2384</v>
      </c>
      <c r="I190" s="358" t="s">
        <v>2381</v>
      </c>
      <c r="J190" s="360" t="s">
        <v>2382</v>
      </c>
      <c r="K190" s="361"/>
    </row>
    <row r="191" s="1" customFormat="1" ht="15" customHeight="1">
      <c r="B191" s="318"/>
      <c r="C191" s="354" t="s">
        <v>42</v>
      </c>
      <c r="D191" s="293"/>
      <c r="E191" s="293"/>
      <c r="F191" s="316" t="s">
        <v>2293</v>
      </c>
      <c r="G191" s="293"/>
      <c r="H191" s="290" t="s">
        <v>2385</v>
      </c>
      <c r="I191" s="293" t="s">
        <v>2386</v>
      </c>
      <c r="J191" s="293"/>
      <c r="K191" s="341"/>
    </row>
    <row r="192" s="1" customFormat="1" ht="15" customHeight="1">
      <c r="B192" s="318"/>
      <c r="C192" s="354" t="s">
        <v>2387</v>
      </c>
      <c r="D192" s="293"/>
      <c r="E192" s="293"/>
      <c r="F192" s="316" t="s">
        <v>2293</v>
      </c>
      <c r="G192" s="293"/>
      <c r="H192" s="293" t="s">
        <v>2388</v>
      </c>
      <c r="I192" s="293" t="s">
        <v>2328</v>
      </c>
      <c r="J192" s="293"/>
      <c r="K192" s="341"/>
    </row>
    <row r="193" s="1" customFormat="1" ht="15" customHeight="1">
      <c r="B193" s="318"/>
      <c r="C193" s="354" t="s">
        <v>2389</v>
      </c>
      <c r="D193" s="293"/>
      <c r="E193" s="293"/>
      <c r="F193" s="316" t="s">
        <v>2293</v>
      </c>
      <c r="G193" s="293"/>
      <c r="H193" s="293" t="s">
        <v>2390</v>
      </c>
      <c r="I193" s="293" t="s">
        <v>2328</v>
      </c>
      <c r="J193" s="293"/>
      <c r="K193" s="341"/>
    </row>
    <row r="194" s="1" customFormat="1" ht="15" customHeight="1">
      <c r="B194" s="318"/>
      <c r="C194" s="354" t="s">
        <v>2391</v>
      </c>
      <c r="D194" s="293"/>
      <c r="E194" s="293"/>
      <c r="F194" s="316" t="s">
        <v>2299</v>
      </c>
      <c r="G194" s="293"/>
      <c r="H194" s="293" t="s">
        <v>2392</v>
      </c>
      <c r="I194" s="293" t="s">
        <v>2328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2393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2394</v>
      </c>
      <c r="D201" s="363"/>
      <c r="E201" s="363"/>
      <c r="F201" s="363" t="s">
        <v>2395</v>
      </c>
      <c r="G201" s="364"/>
      <c r="H201" s="363" t="s">
        <v>2396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2386</v>
      </c>
      <c r="D203" s="293"/>
      <c r="E203" s="293"/>
      <c r="F203" s="316" t="s">
        <v>43</v>
      </c>
      <c r="G203" s="293"/>
      <c r="H203" s="293" t="s">
        <v>2397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44</v>
      </c>
      <c r="G204" s="293"/>
      <c r="H204" s="293" t="s">
        <v>2398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47</v>
      </c>
      <c r="G205" s="293"/>
      <c r="H205" s="293" t="s">
        <v>2399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45</v>
      </c>
      <c r="G206" s="293"/>
      <c r="H206" s="293" t="s">
        <v>2400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46</v>
      </c>
      <c r="G207" s="293"/>
      <c r="H207" s="293" t="s">
        <v>2401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2340</v>
      </c>
      <c r="D209" s="293"/>
      <c r="E209" s="293"/>
      <c r="F209" s="316" t="s">
        <v>79</v>
      </c>
      <c r="G209" s="293"/>
      <c r="H209" s="293" t="s">
        <v>2402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2235</v>
      </c>
      <c r="G210" s="293"/>
      <c r="H210" s="293" t="s">
        <v>2236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2233</v>
      </c>
      <c r="G211" s="293"/>
      <c r="H211" s="293" t="s">
        <v>2403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2237</v>
      </c>
      <c r="G212" s="354"/>
      <c r="H212" s="345" t="s">
        <v>2238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2239</v>
      </c>
      <c r="G213" s="354"/>
      <c r="H213" s="345" t="s">
        <v>2216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2364</v>
      </c>
      <c r="D215" s="293"/>
      <c r="E215" s="293"/>
      <c r="F215" s="316">
        <v>1</v>
      </c>
      <c r="G215" s="354"/>
      <c r="H215" s="345" t="s">
        <v>2404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2405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2406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2407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D5A3B14B-BCF8-43FC-8D56-4F1EEF0D34D6}"/>
</file>

<file path=customXml/itemProps2.xml><?xml version="1.0" encoding="utf-8"?>
<ds:datastoreItem xmlns:ds="http://schemas.openxmlformats.org/officeDocument/2006/customXml" ds:itemID="{2A5C0890-ECB3-4FB5-88B7-8F8A35F0981F}"/>
</file>

<file path=customXml/itemProps3.xml><?xml version="1.0" encoding="utf-8"?>
<ds:datastoreItem xmlns:ds="http://schemas.openxmlformats.org/officeDocument/2006/customXml" ds:itemID="{CFB7B2C8-048D-4B67-A30F-9C826643987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Mlejnková</dc:creator>
  <cp:lastModifiedBy>Dana Mlejnková</cp:lastModifiedBy>
  <dcterms:created xsi:type="dcterms:W3CDTF">2024-10-07T14:36:49Z</dcterms:created>
  <dcterms:modified xsi:type="dcterms:W3CDTF">2024-10-07T14:37:04Z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