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zuvpraze-my.sharepoint.com/personal/tkozel_rektorat_czu_cz/Documents/Plocha/Projekty, smlouvy, zakázky/Zakázky/1_VZMR/2026/1_EPS/2_Zadávací dokumentace/Final - veřejné/"/>
    </mc:Choice>
  </mc:AlternateContent>
  <xr:revisionPtr revIDLastSave="2" documentId="8_{7B89342E-B2D5-4087-8500-9CF5BE96270E}" xr6:coauthVersionLast="47" xr6:coauthVersionMax="47" xr10:uidLastSave="{76C82A0B-1A0F-41D4-BE45-51BEA7A19639}"/>
  <bookViews>
    <workbookView xWindow="-120" yWindow="-120" windowWidth="29040" windowHeight="1584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1" l="1"/>
  <c r="F7" i="1"/>
  <c r="G7" i="1" s="1"/>
  <c r="F8" i="1"/>
  <c r="F9" i="1"/>
  <c r="F10" i="1"/>
  <c r="G10" i="1" s="1"/>
  <c r="F11" i="1"/>
  <c r="F12" i="1"/>
  <c r="F13" i="1"/>
  <c r="F14" i="1"/>
  <c r="G14" i="1" s="1"/>
  <c r="F15" i="1"/>
  <c r="G15" i="1" s="1"/>
  <c r="F16" i="1"/>
  <c r="F17" i="1"/>
  <c r="F18" i="1"/>
  <c r="G18" i="1" s="1"/>
  <c r="F19" i="1"/>
  <c r="F20" i="1"/>
  <c r="F21" i="1"/>
  <c r="F22" i="1"/>
  <c r="F23" i="1"/>
  <c r="G23" i="1" s="1"/>
  <c r="F24" i="1"/>
  <c r="F25" i="1"/>
  <c r="F26" i="1"/>
  <c r="G26" i="1" s="1"/>
  <c r="F27" i="1"/>
  <c r="F28" i="1"/>
  <c r="F6" i="1"/>
  <c r="G6" i="1" s="1"/>
  <c r="G8" i="1"/>
  <c r="G9" i="1"/>
  <c r="G11" i="1"/>
  <c r="G12" i="1"/>
  <c r="G13" i="1"/>
  <c r="G16" i="1"/>
  <c r="G17" i="1"/>
  <c r="G19" i="1"/>
  <c r="G20" i="1"/>
  <c r="G21" i="1"/>
  <c r="G22" i="1"/>
  <c r="G24" i="1"/>
  <c r="G25" i="1"/>
  <c r="G27" i="1"/>
  <c r="G28" i="1"/>
  <c r="D59" i="1" l="1"/>
  <c r="G45" i="1"/>
  <c r="B41" i="1"/>
  <c r="D55" i="1"/>
  <c r="D71" i="1"/>
  <c r="D65" i="1"/>
  <c r="D66" i="1"/>
  <c r="D67" i="1"/>
  <c r="D68" i="1"/>
  <c r="D69" i="1"/>
  <c r="D70" i="1"/>
  <c r="D64" i="1"/>
  <c r="D56" i="1"/>
  <c r="D57" i="1"/>
  <c r="D58" i="1"/>
  <c r="D60" i="1"/>
  <c r="D61" i="1"/>
  <c r="D62" i="1"/>
  <c r="G46" i="1"/>
  <c r="G47" i="1"/>
  <c r="D72" i="1" l="1"/>
  <c r="D73" i="1" s="1"/>
  <c r="G29" i="1"/>
  <c r="G48" i="1"/>
</calcChain>
</file>

<file path=xl/sharedStrings.xml><?xml version="1.0" encoding="utf-8"?>
<sst xmlns="http://schemas.openxmlformats.org/spreadsheetml/2006/main" count="78" uniqueCount="73">
  <si>
    <t>Příloha číslo 3 – Kalkulační model</t>
  </si>
  <si>
    <t>Ceny za pravidelné kontroly zařízení EPS:</t>
  </si>
  <si>
    <t>Roční kontrola provozuschopnosti EPS</t>
  </si>
  <si>
    <t>Pololetní zkouška činnosti *</t>
  </si>
  <si>
    <t>Měsíční zkouška činnosti EPS **</t>
  </si>
  <si>
    <t>Celkem bez DPH v Kč</t>
  </si>
  <si>
    <t>TF</t>
  </si>
  <si>
    <t>Koleje JIH</t>
  </si>
  <si>
    <t>Rektorát</t>
  </si>
  <si>
    <t>Kruh. Hala</t>
  </si>
  <si>
    <t>Pavilon T</t>
  </si>
  <si>
    <t>FAPPZ B</t>
  </si>
  <si>
    <t>FAPPZ F</t>
  </si>
  <si>
    <t>PEF</t>
  </si>
  <si>
    <t>CEMS I</t>
  </si>
  <si>
    <t>CEMS II</t>
  </si>
  <si>
    <t>FTZ</t>
  </si>
  <si>
    <t>Aula</t>
  </si>
  <si>
    <t>MCEV I</t>
  </si>
  <si>
    <t>MCEV II</t>
  </si>
  <si>
    <t>MCEV III</t>
  </si>
  <si>
    <t>Dřevařský pavilon</t>
  </si>
  <si>
    <t>FLD</t>
  </si>
  <si>
    <t>High Tech</t>
  </si>
  <si>
    <t>* ceny u pololetních zkoušek uvést za jednu zkoušku</t>
  </si>
  <si>
    <t>** ceny u měsíčních zkoušek uvést za jednu zkoušku</t>
  </si>
  <si>
    <t>Ceny za pravidelné kontroly zařízení ERO:</t>
  </si>
  <si>
    <t>Cena roční kontroly provozuschopnosti ERO</t>
  </si>
  <si>
    <t>Cena mimozáručních a pozáručních oprav*:</t>
  </si>
  <si>
    <t>jednotky</t>
  </si>
  <si>
    <t>cena bez DPH v Kč</t>
  </si>
  <si>
    <t>koeficient pro výpočet výsledné hodnoty</t>
  </si>
  <si>
    <t>Výsledná cena</t>
  </si>
  <si>
    <t>v pracovní době (od 7:00 do 15:30)</t>
  </si>
  <si>
    <t>Kč / 1 hod</t>
  </si>
  <si>
    <t>v mimopracovní době (od 15:30 do 7:00, státní svátky, víkendy)</t>
  </si>
  <si>
    <t>cena za výjezd na ČZU</t>
  </si>
  <si>
    <t>Kč / 1 výjezd</t>
  </si>
  <si>
    <t>* Cena za práci je stanovena na základě hodinových sazeb, náklady na dopravu jako cena za výjezd</t>
  </si>
  <si>
    <t>Cena všech instalovaných prvků*:</t>
  </si>
  <si>
    <t>Pořizovací cena prvků (Kč/ 1 ks)</t>
  </si>
  <si>
    <t>Počet prvků (Ks)</t>
  </si>
  <si>
    <t>Cena celkem bez DPH</t>
  </si>
  <si>
    <t>ESSER</t>
  </si>
  <si>
    <t>O - hlásič</t>
  </si>
  <si>
    <t>Termodif. hlásič</t>
  </si>
  <si>
    <t>Termomax. Hlásič</t>
  </si>
  <si>
    <t>Tlačítkový hlásič</t>
  </si>
  <si>
    <t>O2T - hlásič</t>
  </si>
  <si>
    <t>OT - hlásič</t>
  </si>
  <si>
    <t>OTG - hlásič</t>
  </si>
  <si>
    <t>Koppler</t>
  </si>
  <si>
    <t>ZETTLER</t>
  </si>
  <si>
    <t>Autom. hlásič 801 H</t>
  </si>
  <si>
    <t>Autom. hlásič 801 PH</t>
  </si>
  <si>
    <t>Autom. hlásič 813 P</t>
  </si>
  <si>
    <t>Autom. hlásič 830 H</t>
  </si>
  <si>
    <t>Autom. hlásič 830 P</t>
  </si>
  <si>
    <t>Autom. hlásič 830 PH</t>
  </si>
  <si>
    <t xml:space="preserve">Neautom. Hlásič DI N 820 </t>
  </si>
  <si>
    <t>Koppler MI O800</t>
  </si>
  <si>
    <t>Celkem</t>
  </si>
  <si>
    <t>Celkem po vynásobení koeficientem 0,01 pro hodnocení</t>
  </si>
  <si>
    <t>* Pro případ, že je prvek poškozen jinak než běžným opotřebením anebo stárnutím a je nutné ho vyměnit na náklady odběratele</t>
  </si>
  <si>
    <t>Celková nabídková cena bez DPH</t>
  </si>
  <si>
    <t>Kolej G</t>
  </si>
  <si>
    <t>LIB (Knihovna)</t>
  </si>
  <si>
    <t>FŽP 3 (PES)</t>
  </si>
  <si>
    <t>Menza</t>
  </si>
  <si>
    <t>Poníček</t>
  </si>
  <si>
    <t>Celkem za areál (18 měsíců)</t>
  </si>
  <si>
    <t>Celkem za mimozáruční a pozáruční opravy (18 měsíců)</t>
  </si>
  <si>
    <t>Celkem za areál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</si>
</sst>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/>
    <xf numFmtId="0" fontId="0" fillId="0" borderId="3" xfId="0" applyBorder="1"/>
    <xf numFmtId="0" fontId="0" fillId="2" borderId="3" xfId="0" applyFill="1" applyBorder="1"/>
    <xf numFmtId="0" fontId="0" fillId="0" borderId="2" xfId="0" applyBorder="1"/>
    <xf numFmtId="0" fontId="0" fillId="2" borderId="5" xfId="0" applyFill="1" applyBorder="1"/>
    <xf numFmtId="0" fontId="0" fillId="0" borderId="6" xfId="0" applyBorder="1"/>
    <xf numFmtId="0" fontId="0" fillId="0" borderId="7" xfId="0" applyBorder="1"/>
    <xf numFmtId="0" fontId="0" fillId="0" borderId="3" xfId="0" applyBorder="1" applyAlignment="1">
      <alignment horizontal="center" vertical="center" wrapText="1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0" borderId="3" xfId="0" applyBorder="1" applyAlignment="1">
      <alignment wrapText="1"/>
    </xf>
    <xf numFmtId="0" fontId="0" fillId="0" borderId="16" xfId="0" applyBorder="1"/>
    <xf numFmtId="0" fontId="0" fillId="2" borderId="13" xfId="0" applyFill="1" applyBorder="1"/>
    <xf numFmtId="0" fontId="0" fillId="0" borderId="17" xfId="0" applyBorder="1"/>
    <xf numFmtId="0" fontId="0" fillId="2" borderId="17" xfId="0" applyFill="1" applyBorder="1"/>
    <xf numFmtId="0" fontId="0" fillId="0" borderId="18" xfId="0" applyBorder="1"/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11" xfId="0" applyBorder="1"/>
    <xf numFmtId="0" fontId="0" fillId="2" borderId="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6" xfId="0" applyFill="1" applyBorder="1"/>
    <xf numFmtId="0" fontId="0" fillId="2" borderId="27" xfId="0" applyFill="1" applyBorder="1"/>
    <xf numFmtId="0" fontId="0" fillId="2" borderId="12" xfId="0" applyFill="1" applyBorder="1"/>
    <xf numFmtId="0" fontId="0" fillId="2" borderId="28" xfId="0" applyFill="1" applyBorder="1"/>
    <xf numFmtId="0" fontId="0" fillId="0" borderId="29" xfId="0" applyBorder="1"/>
    <xf numFmtId="0" fontId="0" fillId="0" borderId="24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/>
    <xf numFmtId="0" fontId="0" fillId="0" borderId="33" xfId="0" applyBorder="1"/>
    <xf numFmtId="0" fontId="0" fillId="0" borderId="8" xfId="0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1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topLeftCell="A46" workbookViewId="0">
      <selection activeCell="C77" sqref="C77"/>
    </sheetView>
  </sheetViews>
  <sheetFormatPr defaultRowHeight="15" x14ac:dyDescent="0.25"/>
  <cols>
    <col min="1" max="1" width="25.85546875" customWidth="1"/>
    <col min="2" max="2" width="19" customWidth="1"/>
    <col min="3" max="3" width="11.7109375" customWidth="1"/>
    <col min="4" max="4" width="12.140625" customWidth="1"/>
    <col min="5" max="5" width="12.5703125" customWidth="1"/>
    <col min="6" max="6" width="11.140625" customWidth="1"/>
    <col min="7" max="7" width="15.42578125" customWidth="1"/>
  </cols>
  <sheetData>
    <row r="1" spans="1:7" ht="15.75" x14ac:dyDescent="0.25">
      <c r="A1" s="1" t="s">
        <v>0</v>
      </c>
    </row>
    <row r="2" spans="1:7" ht="15.75" x14ac:dyDescent="0.25">
      <c r="A2" s="1"/>
    </row>
    <row r="3" spans="1:7" ht="15.75" x14ac:dyDescent="0.25">
      <c r="A3" s="2" t="s">
        <v>1</v>
      </c>
    </row>
    <row r="4" spans="1:7" ht="15.75" thickBot="1" x14ac:dyDescent="0.3"/>
    <row r="5" spans="1:7" ht="45.75" thickBot="1" x14ac:dyDescent="0.3">
      <c r="A5" s="47"/>
      <c r="B5" s="48" t="s">
        <v>2</v>
      </c>
      <c r="C5" s="70" t="s">
        <v>3</v>
      </c>
      <c r="D5" s="70"/>
      <c r="E5" s="70" t="s">
        <v>4</v>
      </c>
      <c r="F5" s="70"/>
      <c r="G5" s="49" t="s">
        <v>5</v>
      </c>
    </row>
    <row r="6" spans="1:7" x14ac:dyDescent="0.25">
      <c r="A6" s="43" t="s">
        <v>6</v>
      </c>
      <c r="B6" s="40"/>
      <c r="C6" s="80"/>
      <c r="D6" s="80"/>
      <c r="E6" s="23"/>
      <c r="F6" s="18">
        <f>18*E6</f>
        <v>0</v>
      </c>
      <c r="G6" s="50">
        <f>B6+C6*2+F6</f>
        <v>0</v>
      </c>
    </row>
    <row r="7" spans="1:7" x14ac:dyDescent="0.25">
      <c r="A7" s="44" t="s">
        <v>7</v>
      </c>
      <c r="B7" s="41"/>
      <c r="C7" s="81"/>
      <c r="D7" s="81"/>
      <c r="E7" s="5"/>
      <c r="F7" s="18">
        <f t="shared" ref="F7:F28" si="0">18*E7</f>
        <v>0</v>
      </c>
      <c r="G7" s="50">
        <f t="shared" ref="G7:G28" si="1">B7+C7*2+F7</f>
        <v>0</v>
      </c>
    </row>
    <row r="8" spans="1:7" x14ac:dyDescent="0.25">
      <c r="A8" s="44" t="s">
        <v>8</v>
      </c>
      <c r="B8" s="41"/>
      <c r="C8" s="81"/>
      <c r="D8" s="81"/>
      <c r="E8" s="5"/>
      <c r="F8" s="18">
        <f t="shared" si="0"/>
        <v>0</v>
      </c>
      <c r="G8" s="50">
        <f t="shared" si="1"/>
        <v>0</v>
      </c>
    </row>
    <row r="9" spans="1:7" x14ac:dyDescent="0.25">
      <c r="A9" s="44" t="s">
        <v>9</v>
      </c>
      <c r="B9" s="41"/>
      <c r="C9" s="81"/>
      <c r="D9" s="81"/>
      <c r="E9" s="5"/>
      <c r="F9" s="3">
        <f t="shared" si="0"/>
        <v>0</v>
      </c>
      <c r="G9" s="50">
        <f t="shared" si="1"/>
        <v>0</v>
      </c>
    </row>
    <row r="10" spans="1:7" x14ac:dyDescent="0.25">
      <c r="A10" s="44" t="s">
        <v>10</v>
      </c>
      <c r="B10" s="41"/>
      <c r="C10" s="81"/>
      <c r="D10" s="81"/>
      <c r="E10" s="5"/>
      <c r="F10" s="3">
        <f t="shared" si="0"/>
        <v>0</v>
      </c>
      <c r="G10" s="50">
        <f t="shared" si="1"/>
        <v>0</v>
      </c>
    </row>
    <row r="11" spans="1:7" x14ac:dyDescent="0.25">
      <c r="A11" s="44" t="s">
        <v>11</v>
      </c>
      <c r="B11" s="41"/>
      <c r="C11" s="81"/>
      <c r="D11" s="81"/>
      <c r="E11" s="5"/>
      <c r="F11" s="3">
        <f t="shared" si="0"/>
        <v>0</v>
      </c>
      <c r="G11" s="50">
        <f t="shared" si="1"/>
        <v>0</v>
      </c>
    </row>
    <row r="12" spans="1:7" x14ac:dyDescent="0.25">
      <c r="A12" s="45" t="s">
        <v>12</v>
      </c>
      <c r="B12" s="40"/>
      <c r="C12" s="81"/>
      <c r="D12" s="81"/>
      <c r="E12" s="23"/>
      <c r="F12" s="18">
        <f t="shared" si="0"/>
        <v>0</v>
      </c>
      <c r="G12" s="50">
        <f t="shared" si="1"/>
        <v>0</v>
      </c>
    </row>
    <row r="13" spans="1:7" x14ac:dyDescent="0.25">
      <c r="A13" s="45" t="s">
        <v>13</v>
      </c>
      <c r="B13" s="40"/>
      <c r="C13" s="81"/>
      <c r="D13" s="81"/>
      <c r="E13" s="23"/>
      <c r="F13" s="18">
        <f t="shared" si="0"/>
        <v>0</v>
      </c>
      <c r="G13" s="50">
        <f t="shared" si="1"/>
        <v>0</v>
      </c>
    </row>
    <row r="14" spans="1:7" x14ac:dyDescent="0.25">
      <c r="A14" s="45" t="s">
        <v>14</v>
      </c>
      <c r="B14" s="40"/>
      <c r="C14" s="81"/>
      <c r="D14" s="81"/>
      <c r="E14" s="23"/>
      <c r="F14" s="18">
        <f t="shared" si="0"/>
        <v>0</v>
      </c>
      <c r="G14" s="50">
        <f t="shared" si="1"/>
        <v>0</v>
      </c>
    </row>
    <row r="15" spans="1:7" x14ac:dyDescent="0.25">
      <c r="A15" s="44" t="s">
        <v>15</v>
      </c>
      <c r="B15" s="41"/>
      <c r="C15" s="81"/>
      <c r="D15" s="81"/>
      <c r="E15" s="5"/>
      <c r="F15" s="18">
        <f t="shared" si="0"/>
        <v>0</v>
      </c>
      <c r="G15" s="50">
        <f t="shared" si="1"/>
        <v>0</v>
      </c>
    </row>
    <row r="16" spans="1:7" x14ac:dyDescent="0.25">
      <c r="A16" s="44" t="s">
        <v>16</v>
      </c>
      <c r="B16" s="41"/>
      <c r="C16" s="81"/>
      <c r="D16" s="81"/>
      <c r="E16" s="5"/>
      <c r="F16" s="18">
        <f t="shared" si="0"/>
        <v>0</v>
      </c>
      <c r="G16" s="50">
        <f t="shared" si="1"/>
        <v>0</v>
      </c>
    </row>
    <row r="17" spans="1:7" x14ac:dyDescent="0.25">
      <c r="A17" s="44" t="s">
        <v>17</v>
      </c>
      <c r="B17" s="41"/>
      <c r="C17" s="81"/>
      <c r="D17" s="81"/>
      <c r="E17" s="5"/>
      <c r="F17" s="18">
        <f t="shared" si="0"/>
        <v>0</v>
      </c>
      <c r="G17" s="50">
        <f t="shared" si="1"/>
        <v>0</v>
      </c>
    </row>
    <row r="18" spans="1:7" x14ac:dyDescent="0.25">
      <c r="A18" s="44" t="s">
        <v>66</v>
      </c>
      <c r="B18" s="41"/>
      <c r="C18" s="81"/>
      <c r="D18" s="81"/>
      <c r="E18" s="5"/>
      <c r="F18" s="18">
        <f t="shared" si="0"/>
        <v>0</v>
      </c>
      <c r="G18" s="50">
        <f t="shared" si="1"/>
        <v>0</v>
      </c>
    </row>
    <row r="19" spans="1:7" x14ac:dyDescent="0.25">
      <c r="A19" s="44" t="s">
        <v>18</v>
      </c>
      <c r="B19" s="41"/>
      <c r="C19" s="81"/>
      <c r="D19" s="81"/>
      <c r="E19" s="5"/>
      <c r="F19" s="18">
        <f t="shared" si="0"/>
        <v>0</v>
      </c>
      <c r="G19" s="50">
        <f t="shared" si="1"/>
        <v>0</v>
      </c>
    </row>
    <row r="20" spans="1:7" x14ac:dyDescent="0.25">
      <c r="A20" s="44" t="s">
        <v>19</v>
      </c>
      <c r="B20" s="41"/>
      <c r="C20" s="81"/>
      <c r="D20" s="81"/>
      <c r="E20" s="5"/>
      <c r="F20" s="18">
        <f t="shared" si="0"/>
        <v>0</v>
      </c>
      <c r="G20" s="50">
        <f t="shared" si="1"/>
        <v>0</v>
      </c>
    </row>
    <row r="21" spans="1:7" x14ac:dyDescent="0.25">
      <c r="A21" s="44" t="s">
        <v>20</v>
      </c>
      <c r="B21" s="41"/>
      <c r="C21" s="81"/>
      <c r="D21" s="81"/>
      <c r="E21" s="5"/>
      <c r="F21" s="18">
        <f t="shared" si="0"/>
        <v>0</v>
      </c>
      <c r="G21" s="50">
        <f t="shared" si="1"/>
        <v>0</v>
      </c>
    </row>
    <row r="22" spans="1:7" x14ac:dyDescent="0.25">
      <c r="A22" s="44" t="s">
        <v>21</v>
      </c>
      <c r="B22" s="41"/>
      <c r="C22" s="81"/>
      <c r="D22" s="81"/>
      <c r="E22" s="5"/>
      <c r="F22" s="18">
        <f t="shared" si="0"/>
        <v>0</v>
      </c>
      <c r="G22" s="50">
        <f t="shared" si="1"/>
        <v>0</v>
      </c>
    </row>
    <row r="23" spans="1:7" x14ac:dyDescent="0.25">
      <c r="A23" s="44" t="s">
        <v>22</v>
      </c>
      <c r="B23" s="41"/>
      <c r="C23" s="81"/>
      <c r="D23" s="81"/>
      <c r="E23" s="5"/>
      <c r="F23" s="18">
        <f t="shared" si="0"/>
        <v>0</v>
      </c>
      <c r="G23" s="50">
        <f t="shared" si="1"/>
        <v>0</v>
      </c>
    </row>
    <row r="24" spans="1:7" x14ac:dyDescent="0.25">
      <c r="A24" s="44" t="s">
        <v>68</v>
      </c>
      <c r="B24" s="39"/>
      <c r="C24" s="35"/>
      <c r="D24" s="36"/>
      <c r="E24" s="7"/>
      <c r="F24" s="18">
        <f t="shared" si="0"/>
        <v>0</v>
      </c>
      <c r="G24" s="50">
        <f t="shared" si="1"/>
        <v>0</v>
      </c>
    </row>
    <row r="25" spans="1:7" x14ac:dyDescent="0.25">
      <c r="A25" s="44" t="s">
        <v>23</v>
      </c>
      <c r="B25" s="39"/>
      <c r="C25" s="82"/>
      <c r="D25" s="83"/>
      <c r="E25" s="7"/>
      <c r="F25" s="18">
        <f t="shared" si="0"/>
        <v>0</v>
      </c>
      <c r="G25" s="50">
        <f t="shared" si="1"/>
        <v>0</v>
      </c>
    </row>
    <row r="26" spans="1:7" x14ac:dyDescent="0.25">
      <c r="A26" s="44" t="s">
        <v>69</v>
      </c>
      <c r="B26" s="39"/>
      <c r="C26" s="37"/>
      <c r="D26" s="38"/>
      <c r="E26" s="7"/>
      <c r="F26" s="18">
        <f t="shared" si="0"/>
        <v>0</v>
      </c>
      <c r="G26" s="50">
        <f t="shared" si="1"/>
        <v>0</v>
      </c>
    </row>
    <row r="27" spans="1:7" x14ac:dyDescent="0.25">
      <c r="A27" s="44" t="s">
        <v>67</v>
      </c>
      <c r="B27" s="39"/>
      <c r="C27" s="37"/>
      <c r="D27" s="38"/>
      <c r="E27" s="7"/>
      <c r="F27" s="18">
        <f t="shared" si="0"/>
        <v>0</v>
      </c>
      <c r="G27" s="50">
        <f t="shared" si="1"/>
        <v>0</v>
      </c>
    </row>
    <row r="28" spans="1:7" ht="15.75" thickBot="1" x14ac:dyDescent="0.3">
      <c r="A28" s="46" t="s">
        <v>65</v>
      </c>
      <c r="B28" s="42"/>
      <c r="C28" s="84"/>
      <c r="D28" s="84"/>
      <c r="E28" s="9"/>
      <c r="F28" s="18">
        <f t="shared" si="0"/>
        <v>0</v>
      </c>
      <c r="G28" s="50">
        <f t="shared" si="1"/>
        <v>0</v>
      </c>
    </row>
    <row r="29" spans="1:7" ht="15.75" thickBot="1" x14ac:dyDescent="0.3">
      <c r="A29" s="71" t="s">
        <v>70</v>
      </c>
      <c r="B29" s="72"/>
      <c r="C29" s="73"/>
      <c r="D29" s="73"/>
      <c r="E29" s="72"/>
      <c r="F29" s="72"/>
      <c r="G29" s="51">
        <f>SUM(G6:G28)</f>
        <v>0</v>
      </c>
    </row>
    <row r="31" spans="1:7" x14ac:dyDescent="0.25">
      <c r="A31" t="s">
        <v>24</v>
      </c>
    </row>
    <row r="32" spans="1:7" x14ac:dyDescent="0.25">
      <c r="A32" t="s">
        <v>25</v>
      </c>
    </row>
    <row r="34" spans="1:7" ht="15.75" x14ac:dyDescent="0.25">
      <c r="A34" s="2" t="s">
        <v>26</v>
      </c>
    </row>
    <row r="36" spans="1:7" ht="45" x14ac:dyDescent="0.25">
      <c r="A36" s="3"/>
      <c r="B36" s="4" t="s">
        <v>27</v>
      </c>
    </row>
    <row r="37" spans="1:7" x14ac:dyDescent="0.25">
      <c r="A37" s="3" t="s">
        <v>15</v>
      </c>
      <c r="B37" s="5"/>
    </row>
    <row r="38" spans="1:7" x14ac:dyDescent="0.25">
      <c r="A38" s="6" t="s">
        <v>65</v>
      </c>
      <c r="B38" s="5"/>
    </row>
    <row r="39" spans="1:7" x14ac:dyDescent="0.25">
      <c r="A39" s="3" t="s">
        <v>21</v>
      </c>
      <c r="B39" s="5"/>
    </row>
    <row r="40" spans="1:7" ht="15.75" thickBot="1" x14ac:dyDescent="0.3">
      <c r="A40" s="24" t="s">
        <v>16</v>
      </c>
      <c r="B40" s="25"/>
    </row>
    <row r="41" spans="1:7" x14ac:dyDescent="0.25">
      <c r="A41" s="8" t="s">
        <v>72</v>
      </c>
      <c r="B41" s="8">
        <f>SUM($B$37:$B$40)</f>
        <v>0</v>
      </c>
    </row>
    <row r="43" spans="1:7" ht="15.75" x14ac:dyDescent="0.25">
      <c r="A43" s="2" t="s">
        <v>28</v>
      </c>
    </row>
    <row r="44" spans="1:7" ht="30.75" thickBot="1" x14ac:dyDescent="0.3">
      <c r="A44" s="62"/>
      <c r="B44" s="63"/>
      <c r="C44" s="16" t="s">
        <v>29</v>
      </c>
      <c r="D44" s="12" t="s">
        <v>30</v>
      </c>
      <c r="E44" s="78" t="s">
        <v>31</v>
      </c>
      <c r="F44" s="78"/>
      <c r="G44" s="16" t="s">
        <v>32</v>
      </c>
    </row>
    <row r="45" spans="1:7" x14ac:dyDescent="0.25">
      <c r="A45" s="74" t="s">
        <v>33</v>
      </c>
      <c r="B45" s="75"/>
      <c r="C45" s="52" t="s">
        <v>34</v>
      </c>
      <c r="D45" s="53"/>
      <c r="E45" s="79">
        <v>400</v>
      </c>
      <c r="F45" s="79"/>
      <c r="G45" s="54">
        <f>E45*D45</f>
        <v>0</v>
      </c>
    </row>
    <row r="46" spans="1:7" ht="29.25" customHeight="1" x14ac:dyDescent="0.25">
      <c r="A46" s="76" t="s">
        <v>35</v>
      </c>
      <c r="B46" s="77"/>
      <c r="C46" s="17" t="s">
        <v>34</v>
      </c>
      <c r="D46" s="55"/>
      <c r="E46" s="74">
        <v>40</v>
      </c>
      <c r="F46" s="74"/>
      <c r="G46" s="56">
        <f t="shared" ref="G46:G47" si="2">E46*D46</f>
        <v>0</v>
      </c>
    </row>
    <row r="47" spans="1:7" ht="30" customHeight="1" thickBot="1" x14ac:dyDescent="0.3">
      <c r="A47" s="67" t="s">
        <v>36</v>
      </c>
      <c r="B47" s="68"/>
      <c r="C47" s="57" t="s">
        <v>37</v>
      </c>
      <c r="D47" s="58"/>
      <c r="E47" s="69">
        <v>50</v>
      </c>
      <c r="F47" s="69"/>
      <c r="G47" s="59">
        <f t="shared" si="2"/>
        <v>0</v>
      </c>
    </row>
    <row r="48" spans="1:7" x14ac:dyDescent="0.25">
      <c r="A48" s="61" t="s">
        <v>71</v>
      </c>
      <c r="B48" s="61"/>
      <c r="C48" s="61"/>
      <c r="D48" s="61"/>
      <c r="E48" s="61"/>
      <c r="F48" s="61"/>
      <c r="G48" s="8">
        <f>G47+G46+G45</f>
        <v>0</v>
      </c>
    </row>
    <row r="50" spans="1:4" x14ac:dyDescent="0.25">
      <c r="A50" t="s">
        <v>38</v>
      </c>
    </row>
    <row r="52" spans="1:4" ht="15.75" x14ac:dyDescent="0.25">
      <c r="A52" s="2" t="s">
        <v>39</v>
      </c>
    </row>
    <row r="53" spans="1:4" ht="45.75" thickBot="1" x14ac:dyDescent="0.3">
      <c r="A53" s="6"/>
      <c r="B53" s="21" t="s">
        <v>40</v>
      </c>
      <c r="C53" s="21" t="s">
        <v>41</v>
      </c>
      <c r="D53" s="21" t="s">
        <v>42</v>
      </c>
    </row>
    <row r="54" spans="1:4" ht="15.75" thickBot="1" x14ac:dyDescent="0.3">
      <c r="A54" s="64" t="s">
        <v>43</v>
      </c>
      <c r="B54" s="64"/>
      <c r="C54" s="64"/>
      <c r="D54" s="64"/>
    </row>
    <row r="55" spans="1:4" x14ac:dyDescent="0.25">
      <c r="A55" s="19" t="s">
        <v>44</v>
      </c>
      <c r="B55" s="20"/>
      <c r="C55" s="27">
        <v>2639</v>
      </c>
      <c r="D55" s="18">
        <f>B55*C55</f>
        <v>0</v>
      </c>
    </row>
    <row r="56" spans="1:4" x14ac:dyDescent="0.25">
      <c r="A56" s="10" t="s">
        <v>45</v>
      </c>
      <c r="B56" s="13"/>
      <c r="C56" s="28">
        <v>86</v>
      </c>
      <c r="D56" s="18">
        <f t="shared" ref="D56:D62" si="3">B56*C56</f>
        <v>0</v>
      </c>
    </row>
    <row r="57" spans="1:4" x14ac:dyDescent="0.25">
      <c r="A57" s="10" t="s">
        <v>46</v>
      </c>
      <c r="B57" s="13"/>
      <c r="C57" s="28">
        <v>19</v>
      </c>
      <c r="D57" s="18">
        <f t="shared" si="3"/>
        <v>0</v>
      </c>
    </row>
    <row r="58" spans="1:4" x14ac:dyDescent="0.25">
      <c r="A58" s="26" t="s">
        <v>47</v>
      </c>
      <c r="B58" s="13"/>
      <c r="C58" s="28">
        <v>451</v>
      </c>
      <c r="D58" s="18">
        <f t="shared" si="3"/>
        <v>0</v>
      </c>
    </row>
    <row r="59" spans="1:4" x14ac:dyDescent="0.25">
      <c r="A59" s="10" t="s">
        <v>48</v>
      </c>
      <c r="B59" s="13"/>
      <c r="C59" s="28">
        <v>112</v>
      </c>
      <c r="D59" s="18">
        <f>B59*C59</f>
        <v>0</v>
      </c>
    </row>
    <row r="60" spans="1:4" x14ac:dyDescent="0.25">
      <c r="A60" s="10" t="s">
        <v>49</v>
      </c>
      <c r="B60" s="13"/>
      <c r="C60" s="28">
        <v>1066</v>
      </c>
      <c r="D60" s="18">
        <f t="shared" si="3"/>
        <v>0</v>
      </c>
    </row>
    <row r="61" spans="1:4" x14ac:dyDescent="0.25">
      <c r="A61" s="10" t="s">
        <v>50</v>
      </c>
      <c r="B61" s="13"/>
      <c r="C61" s="28">
        <v>61</v>
      </c>
      <c r="D61" s="18">
        <f t="shared" si="3"/>
        <v>0</v>
      </c>
    </row>
    <row r="62" spans="1:4" ht="15.75" thickBot="1" x14ac:dyDescent="0.3">
      <c r="A62" s="11" t="s">
        <v>51</v>
      </c>
      <c r="B62" s="14"/>
      <c r="C62" s="29">
        <v>183</v>
      </c>
      <c r="D62" s="18">
        <f t="shared" si="3"/>
        <v>0</v>
      </c>
    </row>
    <row r="63" spans="1:4" ht="15.75" thickBot="1" x14ac:dyDescent="0.3">
      <c r="A63" s="64" t="s">
        <v>52</v>
      </c>
      <c r="B63" s="64"/>
      <c r="C63" s="64"/>
      <c r="D63" s="64"/>
    </row>
    <row r="64" spans="1:4" x14ac:dyDescent="0.25">
      <c r="A64" s="30" t="s">
        <v>53</v>
      </c>
      <c r="B64" s="20"/>
      <c r="C64" s="32">
        <v>10</v>
      </c>
      <c r="D64" s="18">
        <f>B64*C64</f>
        <v>0</v>
      </c>
    </row>
    <row r="65" spans="1:4" x14ac:dyDescent="0.25">
      <c r="A65" s="30" t="s">
        <v>54</v>
      </c>
      <c r="B65" s="13"/>
      <c r="C65" s="32">
        <v>50</v>
      </c>
      <c r="D65" s="18">
        <f t="shared" ref="D65:D71" si="4">B65*C65</f>
        <v>0</v>
      </c>
    </row>
    <row r="66" spans="1:4" x14ac:dyDescent="0.25">
      <c r="A66" s="30" t="s">
        <v>55</v>
      </c>
      <c r="B66" s="13"/>
      <c r="C66" s="32">
        <v>0</v>
      </c>
      <c r="D66" s="18">
        <f t="shared" si="4"/>
        <v>0</v>
      </c>
    </row>
    <row r="67" spans="1:4" x14ac:dyDescent="0.25">
      <c r="A67" s="30" t="s">
        <v>56</v>
      </c>
      <c r="B67" s="13"/>
      <c r="C67" s="32">
        <v>24</v>
      </c>
      <c r="D67" s="18">
        <f t="shared" si="4"/>
        <v>0</v>
      </c>
    </row>
    <row r="68" spans="1:4" x14ac:dyDescent="0.25">
      <c r="A68" s="30" t="s">
        <v>57</v>
      </c>
      <c r="B68" s="13"/>
      <c r="C68" s="32">
        <v>161</v>
      </c>
      <c r="D68" s="18">
        <f t="shared" si="4"/>
        <v>0</v>
      </c>
    </row>
    <row r="69" spans="1:4" x14ac:dyDescent="0.25">
      <c r="A69" s="30" t="s">
        <v>58</v>
      </c>
      <c r="B69" s="13"/>
      <c r="C69" s="32">
        <v>128</v>
      </c>
      <c r="D69" s="18">
        <f t="shared" si="4"/>
        <v>0</v>
      </c>
    </row>
    <row r="70" spans="1:4" x14ac:dyDescent="0.25">
      <c r="A70" s="30" t="s">
        <v>59</v>
      </c>
      <c r="B70" s="13"/>
      <c r="C70" s="32">
        <v>116</v>
      </c>
      <c r="D70" s="18">
        <f t="shared" si="4"/>
        <v>0</v>
      </c>
    </row>
    <row r="71" spans="1:4" ht="15.75" thickBot="1" x14ac:dyDescent="0.3">
      <c r="A71" s="31" t="s">
        <v>60</v>
      </c>
      <c r="B71" s="15"/>
      <c r="C71" s="33">
        <v>9</v>
      </c>
      <c r="D71" s="34">
        <f t="shared" si="4"/>
        <v>0</v>
      </c>
    </row>
    <row r="72" spans="1:4" x14ac:dyDescent="0.25">
      <c r="A72" s="65" t="s">
        <v>61</v>
      </c>
      <c r="B72" s="66"/>
      <c r="C72" s="66"/>
      <c r="D72" s="18">
        <f>SUM(D64:D71)+SUM(D55:D62)</f>
        <v>0</v>
      </c>
    </row>
    <row r="73" spans="1:4" x14ac:dyDescent="0.25">
      <c r="A73" s="65" t="s">
        <v>62</v>
      </c>
      <c r="B73" s="65"/>
      <c r="C73" s="65"/>
      <c r="D73" s="3">
        <f>D72*0.01</f>
        <v>0</v>
      </c>
    </row>
    <row r="75" spans="1:4" x14ac:dyDescent="0.25">
      <c r="A75" t="s">
        <v>63</v>
      </c>
    </row>
    <row r="76" spans="1:4" ht="15.75" thickBot="1" x14ac:dyDescent="0.3"/>
    <row r="77" spans="1:4" ht="15.75" thickBot="1" x14ac:dyDescent="0.3">
      <c r="A77" s="60" t="s">
        <v>64</v>
      </c>
      <c r="B77" s="60"/>
      <c r="C77" s="22">
        <f>D73+G48+B41+G29</f>
        <v>0</v>
      </c>
    </row>
  </sheetData>
  <mergeCells count="37">
    <mergeCell ref="C25:D25"/>
    <mergeCell ref="C28:D28"/>
    <mergeCell ref="C19:D19"/>
    <mergeCell ref="C20:D20"/>
    <mergeCell ref="C21:D21"/>
    <mergeCell ref="C22:D22"/>
    <mergeCell ref="C23:D23"/>
    <mergeCell ref="C14:D14"/>
    <mergeCell ref="C15:D15"/>
    <mergeCell ref="C16:D16"/>
    <mergeCell ref="C17:D17"/>
    <mergeCell ref="C18:D18"/>
    <mergeCell ref="C5:D5"/>
    <mergeCell ref="E5:F5"/>
    <mergeCell ref="A29:F29"/>
    <mergeCell ref="A45:B45"/>
    <mergeCell ref="A46:B46"/>
    <mergeCell ref="E44:F44"/>
    <mergeCell ref="E45:F45"/>
    <mergeCell ref="E46:F46"/>
    <mergeCell ref="C6:D6"/>
    <mergeCell ref="C7:D7"/>
    <mergeCell ref="C8:D8"/>
    <mergeCell ref="C9:D9"/>
    <mergeCell ref="C10:D10"/>
    <mergeCell ref="C11:D11"/>
    <mergeCell ref="C12:D12"/>
    <mergeCell ref="C13:D13"/>
    <mergeCell ref="A77:B77"/>
    <mergeCell ref="A48:F48"/>
    <mergeCell ref="A44:B44"/>
    <mergeCell ref="A54:D54"/>
    <mergeCell ref="A63:D63"/>
    <mergeCell ref="A72:C72"/>
    <mergeCell ref="A73:C73"/>
    <mergeCell ref="A47:B47"/>
    <mergeCell ref="E47:F47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95D90C0719904C957A8E86E6A84F66" ma:contentTypeVersion="4" ma:contentTypeDescription="Vytvoří nový dokument" ma:contentTypeScope="" ma:versionID="1d3371f8547c0237182a43556b21156d">
  <xsd:schema xmlns:xsd="http://www.w3.org/2001/XMLSchema" xmlns:xs="http://www.w3.org/2001/XMLSchema" xmlns:p="http://schemas.microsoft.com/office/2006/metadata/properties" xmlns:ns2="0589c8d0-233d-4717-97d0-cd2f24470268" targetNamespace="http://schemas.microsoft.com/office/2006/metadata/properties" ma:root="true" ma:fieldsID="4e06d3e540a809eaa9ac0a2e5f269c73" ns2:_="">
    <xsd:import namespace="0589c8d0-233d-4717-97d0-cd2f244702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89c8d0-233d-4717-97d0-cd2f244702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E9A69E-54CD-4D4B-AF5A-B0D79029DA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F9DD3E-5AC2-4670-BABC-6F5387E00D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89c8d0-233d-4717-97d0-cd2f244702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36144B-30E3-4AEE-AE33-1067CF0802DA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2676b9b7-7dd1-46d5-acbf-0aad5d2fd59f}" enabled="1" method="Privileged" siteId="{f26a48e1-fc21-461a-b97f-ac5bd535f3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ČZU v Praze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Potucký</dc:creator>
  <cp:keywords/>
  <dc:description/>
  <cp:lastModifiedBy>Kozel Tomáš</cp:lastModifiedBy>
  <cp:revision/>
  <dcterms:created xsi:type="dcterms:W3CDTF">2019-11-18T07:14:08Z</dcterms:created>
  <dcterms:modified xsi:type="dcterms:W3CDTF">2026-01-12T12:01:34Z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0x010100A895D90C0719904C957A8E86E6A84F66</vt:lpwstr>
  </property>
  <property fmtid="{D5CDD505-2E9C-101B-9397-08002B2CF9AE}" pid="3" name="MediaServiceImageTags">
    <vt:lpwstr/>
  </property>
  <property fmtid="{D5CDD505-2E9C-101B-9397-08002B2CF9AE}" pid="4" name="Order">
    <vt:r8>10700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