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0" yWindow="0" windowWidth="28800" windowHeight="12210" tabRatio="738" activeTab="0"/>
  </bookViews>
  <sheets>
    <sheet name="REKAPITULACE" sheetId="18" r:id="rId1"/>
    <sheet name="A.1" sheetId="20" r:id="rId2"/>
    <sheet name="A.2" sheetId="26" r:id="rId3"/>
    <sheet name="A.3" sheetId="22" r:id="rId4"/>
    <sheet name="A.4" sheetId="23" r:id="rId5"/>
    <sheet name="A.5" sheetId="24" r:id="rId6"/>
    <sheet name="A.6" sheetId="25" r:id="rId7"/>
    <sheet name="A.7" sheetId="27" r:id="rId8"/>
    <sheet name="A.8" sheetId="21" r:id="rId9"/>
    <sheet name="A.9" sheetId="28" r:id="rId10"/>
    <sheet name="A.10" sheetId="29" r:id="rId11"/>
    <sheet name="A.11" sheetId="30" r:id="rId12"/>
    <sheet name="A.11.1" sheetId="36" r:id="rId13"/>
    <sheet name="A.12" sheetId="31" r:id="rId14"/>
    <sheet name="A.13" sheetId="32" r:id="rId15"/>
    <sheet name="A.14" sheetId="33" r:id="rId16"/>
    <sheet name="B.1" sheetId="34" r:id="rId17"/>
    <sheet name="B.2" sheetId="35" r:id="rId18"/>
    <sheet name="D.1" sheetId="37" r:id="rId19"/>
    <sheet name="D.1.2" sheetId="38" r:id="rId20"/>
    <sheet name="E.1" sheetId="39" r:id="rId21"/>
  </sheets>
  <definedNames>
    <definedName name="_xlnm.Print_Titles" localSheetId="0">'REKAPITULACE'!$1:$11</definedName>
    <definedName name="_xlnm.Print_Titles" localSheetId="1">'A.1'!$1:$6</definedName>
    <definedName name="_xlnm.Print_Titles" localSheetId="18">'D.1'!$1:$6</definedName>
    <definedName name="_xlnm.Print_Titles" localSheetId="19">'D.1.2'!$1:$6</definedName>
    <definedName name="_xlnm.Print_Titles" localSheetId="20">'E.1'!$1:$6</definedName>
  </definedNames>
  <calcPr calcId="162913"/>
</workbook>
</file>

<file path=xl/sharedStrings.xml><?xml version="1.0" encoding="utf-8"?>
<sst xmlns="http://schemas.openxmlformats.org/spreadsheetml/2006/main" count="704" uniqueCount="292">
  <si>
    <t>Název stavby:</t>
  </si>
  <si>
    <t>Název objektu:</t>
  </si>
  <si>
    <t>Rektorát</t>
  </si>
  <si>
    <t>Název dílu:</t>
  </si>
  <si>
    <t>Položka číslo</t>
  </si>
  <si>
    <t>Popis položky</t>
  </si>
  <si>
    <t>Celková cena [Kč]</t>
  </si>
  <si>
    <t>A</t>
  </si>
  <si>
    <t>AV vybavení</t>
  </si>
  <si>
    <t>Nahrávací zařízení - mobilní</t>
  </si>
  <si>
    <t>Videokamera s Full HD rozlišením (světlo, baterie) (komplet)</t>
  </si>
  <si>
    <t>Kamera  (baterie, držák) (Komplet)</t>
  </si>
  <si>
    <t>LED světla pro dosvícení scén při natáčení včetně stativů (komplet)</t>
  </si>
  <si>
    <t>Aktivní reproduktory se stojany - dozvučení akcí/workshopů</t>
  </si>
  <si>
    <t>Mixážní pult s kabeláží a stolkem (komplet)</t>
  </si>
  <si>
    <t xml:space="preserve">PC - pro úpravu nahrávek </t>
  </si>
  <si>
    <t>Digitální fotoaparát DSLR (tělo)</t>
  </si>
  <si>
    <t>Objektivy a příslušenství (komplet)</t>
  </si>
  <si>
    <t>Mobilní osvětlení</t>
  </si>
  <si>
    <t>Mediatéka - stream server, úložiště, webový katalog</t>
  </si>
  <si>
    <t>Nahrávací zařízení - podpůrný software - licence (komplet)</t>
  </si>
  <si>
    <t>Bezdrátové mikrofonní sady (komplet)</t>
  </si>
  <si>
    <t>Paměťové karty pro záznam</t>
  </si>
  <si>
    <t>B</t>
  </si>
  <si>
    <t>Kabeláž</t>
  </si>
  <si>
    <t>Elektrické kabeláže pro napájení přístrojů včetně stabilizátoru napětí (komplet)</t>
  </si>
  <si>
    <t>AV kabeláž – HDMI, XLR, Cinch, jack, přechodky, spojky (komplet)</t>
  </si>
  <si>
    <t>C</t>
  </si>
  <si>
    <t>Práce a služby</t>
  </si>
  <si>
    <t>Dodání</t>
  </si>
  <si>
    <t>Počet měrných jednotek</t>
  </si>
  <si>
    <t>Měrná jednotka</t>
  </si>
  <si>
    <t>Jednotková cena [Kč]</t>
  </si>
  <si>
    <t>Technické specifikace, uživatelské standardy</t>
  </si>
  <si>
    <t>Výrobce, typ, upřesňující popis</t>
  </si>
  <si>
    <t>A.1</t>
  </si>
  <si>
    <t>kpl</t>
  </si>
  <si>
    <t>Celkem bez DPH</t>
  </si>
  <si>
    <t>A.2</t>
  </si>
  <si>
    <t>Videokamera full HD</t>
  </si>
  <si>
    <t>ks</t>
  </si>
  <si>
    <t>A.2.2</t>
  </si>
  <si>
    <t>A.2.3</t>
  </si>
  <si>
    <t>Převodník z ExpressCard na SD kartu</t>
  </si>
  <si>
    <t>Převodník z ExpressCard na SD kartu</t>
  </si>
  <si>
    <t>A.3</t>
  </si>
  <si>
    <t>Akční kamera 360°</t>
  </si>
  <si>
    <t>Paměťová karta</t>
  </si>
  <si>
    <t>Plně kompatibilní s A.3.1</t>
  </si>
  <si>
    <t>A.3.4</t>
  </si>
  <si>
    <t>A.3.5</t>
  </si>
  <si>
    <t>Dálkový ovladač</t>
  </si>
  <si>
    <t>A.3.6</t>
  </si>
  <si>
    <t>Batoh</t>
  </si>
  <si>
    <t>A.4</t>
  </si>
  <si>
    <t>Deskové led světlo</t>
  </si>
  <si>
    <t>A.5</t>
  </si>
  <si>
    <t>Stojan</t>
  </si>
  <si>
    <t>A.6</t>
  </si>
  <si>
    <t>Mixážní pult</t>
  </si>
  <si>
    <t>A.7</t>
  </si>
  <si>
    <t>Počítač po úpravu videa</t>
  </si>
  <si>
    <t>Monitor včetně kabeláže</t>
  </si>
  <si>
    <t>Monitor zahnutý; úhlopříčka minimálně 95cm; rozlišení min UWQHD+ 3840 x 1600 @60Hz, poměr obrazu 21:9; typ displeje IPS w/LED backlight; kontrast statický 1000:1, dynamický 5000000:1; jas 300 cd/m2; odezva min 14ms on/off; pixel pitch max 0,229mm; kabel pro připojení k PC; napájecí kabel; spotřeba max 198W, průměrná 80W; stojan; vstupy: min. 1x DisplayPort 1.2, min. 1x HDMI 2.0; váha max 14Kg.</t>
  </si>
  <si>
    <t>Reproduktory</t>
  </si>
  <si>
    <t>Aktivní pár reproduktorů 2.0 hrající v rozsahu 20Hz až 20000Hz. Výkon 50W RMS. Vstupy min: 3,5mm jack, linkový vstup, RCA vstup stereo. Citlivost min. 83dB/mW. Výstup 3,5mm jack - na sluchátka. Ovládání hlasitosti, basů a středů. Dřevěné provedení.</t>
  </si>
  <si>
    <t>Klávesnice, myš</t>
  </si>
  <si>
    <t>A.8</t>
  </si>
  <si>
    <t>A.9</t>
  </si>
  <si>
    <t>24-70 mm f/2,8</t>
  </si>
  <si>
    <t>16-35 mm f/2,8</t>
  </si>
  <si>
    <t>Baterie k DSLR fotoaparátu</t>
  </si>
  <si>
    <t>Adaptér k použití stávajících objektivů</t>
  </si>
  <si>
    <t>A.10</t>
  </si>
  <si>
    <t>A.11</t>
  </si>
  <si>
    <t>Server pro stremingový software</t>
  </si>
  <si>
    <t>Aplikace pro live streaming a VOD - on premise</t>
  </si>
  <si>
    <t>Software pro transcoding videa</t>
  </si>
  <si>
    <t>Aplikace pro správu videí - mediatéka</t>
  </si>
  <si>
    <t>Roční fixní poplatky</t>
  </si>
  <si>
    <t>Poplatky spojené s provozováním celé mediatéky.</t>
  </si>
  <si>
    <t>A.12</t>
  </si>
  <si>
    <t>A.13</t>
  </si>
  <si>
    <t>A.14</t>
  </si>
  <si>
    <t>Paměťová karta - pro kameru</t>
  </si>
  <si>
    <t>Paměťová karta - pro DSLR</t>
  </si>
  <si>
    <t>B.1</t>
  </si>
  <si>
    <t>Stabilizátor napětí 230V</t>
  </si>
  <si>
    <t>Stabilizator napětí s kapacitou min. 1750 W a konstrukcí z pevné oceli. RFI a EMI filtry, vestavěný Surge a Spike Protection systém navržený k ochraně napájeného zařízení. 15A jistič, vypínač, podsvícený metr vstupní voltáže a zátěžového proudu. Min. 8 výstupů (z toho min. 3 v dostatečné vzdálenosti i na připojení širokých elektrických kabelů), pomocné osvícení na Gooseneck stojanu. Rozměry: max 490 x 205 x 44 mm. Hmotnost: max. 2,3 kg.</t>
  </si>
  <si>
    <t>B.2</t>
  </si>
  <si>
    <t>mikrofonní kabel XLR M-F, 10m</t>
  </si>
  <si>
    <t>Úložný systém pro akční kameru s příslušenstvím.</t>
  </si>
  <si>
    <t>Náhradní baterie plně kompatibilní s akční kamerou A.3.1</t>
  </si>
  <si>
    <t>Plně kompatibilní s A.4.2.</t>
  </si>
  <si>
    <t>Masivní teleskopický stojan, materiál hliník, min. zátěž 49 kg, minimální výška 180cm, ocelová poojistka proti sesunutí, průměr tyče musí odpovídat kompatibilnímu průměru u reproboxů A.5.1</t>
  </si>
  <si>
    <t>Náhradní baterie zcela kompatibilní s dodávaným DSLR přístrojem A.8.1. Kapacita minimálně 2200mAh.</t>
  </si>
  <si>
    <t>Mediatéka</t>
  </si>
  <si>
    <t>Základní vlastnosti Mediatéky:</t>
  </si>
  <si>
    <t>* mezi typy videí, která budou dostupná:</t>
  </si>
  <si>
    <t>* 2 hlavní webová rozhraní</t>
  </si>
  <si>
    <t xml:space="preserve">  a) přístupné pro uživatele ČZU (studenty, pedagogy a zaměstnance) - veškerý obsah je zobrazen až po přihlášení</t>
  </si>
  <si>
    <t xml:space="preserve">  c) přístup pro správce / administrátora - hlavní obsluha systému a plnič dat </t>
  </si>
  <si>
    <t>* přihlášení bude ověřováno proti LDAP systému, kde se zjistí, jaký uživatel se přihlásil a jaké má práva pro systém (bude později upřesněno)</t>
  </si>
  <si>
    <t>* po přihlášení bude uživatel "student" mít možnosti:</t>
  </si>
  <si>
    <t xml:space="preserve">  a) sledovat živý přenos (pokud bude aktivní)</t>
  </si>
  <si>
    <t xml:space="preserve">  b) najít a spustit záznam přednášky nebo cvičení</t>
  </si>
  <si>
    <t xml:space="preserve">  c) vyhledat videa, která jsou pro něj přístupná</t>
  </si>
  <si>
    <t>* po přihlášení bude uživatel "pedagog" mít možnosti:</t>
  </si>
  <si>
    <t xml:space="preserve">  b) najít a spustit záznam své vlastní přednášky nebo cvičení</t>
  </si>
  <si>
    <t>* po přihlášení bude uživatel "zaměstnanec" mít možnosti:</t>
  </si>
  <si>
    <t xml:space="preserve">  b) vyhledat videa, která jsou pro něj přístupná</t>
  </si>
  <si>
    <t>* hlavní stránka bude obsahovat všechna videa, která jsou pro daného uživatele dostupná</t>
  </si>
  <si>
    <t>* na hlavní stránce si bude moci filtrovat obsah, který ho bude zajímat (třídit dle kódu předmětu atd.)</t>
  </si>
  <si>
    <t>* u každého videa (videostránka s přehrávačem) budou metadata:</t>
  </si>
  <si>
    <t xml:space="preserve">  a) název</t>
  </si>
  <si>
    <t xml:space="preserve">  b) popis</t>
  </si>
  <si>
    <t xml:space="preserve">  c) délka</t>
  </si>
  <si>
    <t xml:space="preserve">  d) počet shlédnutí</t>
  </si>
  <si>
    <t xml:space="preserve">  e) náhledový obrázek</t>
  </si>
  <si>
    <t xml:space="preserve">  f) zda je dostupné nebo ne (z administrátorské pozice)</t>
  </si>
  <si>
    <t xml:space="preserve">  (upravovat je bude moci jen administrátor)</t>
  </si>
  <si>
    <t>* aplikace bude napojena na položku A.11.2 (Aplikace pro live streaming a VOD - on premise)</t>
  </si>
  <si>
    <t xml:space="preserve">  a) aplikace A.11.2 bude skladovat všechna videa a bude poskytovat player s obsahem</t>
  </si>
  <si>
    <t xml:space="preserve">  b) v Mediatéce na stránce videa bude vložen výše uvedený player (embed s kódem), který umožní obsah přehrát </t>
  </si>
  <si>
    <t>* systém by měl fungovat na principu videopujčovny a katalogu videí</t>
  </si>
  <si>
    <t xml:space="preserve">  a) nahraná přednáška/cvičení (katalog videí)</t>
  </si>
  <si>
    <t xml:space="preserve">  b) populárně naučné video vytvořené pro výuku (videopůjčovna) - přístupy k tomu obsahu budou mít přísnější režim (dostupnost v omezeném množství)</t>
  </si>
  <si>
    <t>Základní jednotka rekordéru</t>
  </si>
  <si>
    <t>Kamera</t>
  </si>
  <si>
    <t>Transportní kufřík</t>
  </si>
  <si>
    <t xml:space="preserve">Náhradní baterie plně kompatibilní s videokamerou A.2.1, minimální kapacita baterie 5Ah </t>
  </si>
  <si>
    <t>Paměťová karta microSDXC min 64GB, plně kompatibilní s akční kamerou, dle seznamu karet ověřených výrobcem kamery.</t>
  </si>
  <si>
    <t>Akumulátor</t>
  </si>
  <si>
    <t>Nabíjecí jednotka</t>
  </si>
  <si>
    <t>Náhradní akumulátor pro kameru</t>
  </si>
  <si>
    <t>Stativ</t>
  </si>
  <si>
    <t>Plně kompatibilní, kapacita bat. min.9000mAh</t>
  </si>
  <si>
    <t>Deskové led světlo, výkon min. 150 W, regulace světelného toku 0-100%, nastavitelná teplota chromatičnosti v rozsahu nejméně  3000 až 8000 K, index podání barev CRI s hodnotou Ra &gt; 94, přepínatelné napájení z akumulátoru nebo ze sítě 230V, ovládání přes bezdrátové rozhraní skrze aplikaci iOS/Android, hmotnost svítidla nejvýše 3,5 kg. Součástí svítidla jsou sínící klapky s odrazivou stříbrnu plochou.</t>
  </si>
  <si>
    <t>Aktivní reproduktor</t>
  </si>
  <si>
    <t>Li-on akumulátor kompatibilní s A.5.1, aby umožnil provoz systému minimálně 2 hodiny.</t>
  </si>
  <si>
    <t>Akumulátor pro aktivní reproduktor</t>
  </si>
  <si>
    <t>Převodník SDI/HDMI do h.264</t>
  </si>
  <si>
    <t>Digitální mixážní pult; vstupy: min. 12x XLR, min. 4x XLR combo, min. 2x stereo (TRS), min. 2x USB, 1x XLR talkback; výstupy: min. 2x linkový výstup XLR (L/R), min. 6x AUX, min. 2x stereo TRS s 16 ohm. impedancí; zesílení na vstupu min. 55dB analogově a min. 10 dB digitálně; pro všechny mikrofonní vstupy +48V (phantom power); WiFi; napájení 230V; možnost nahrávat až 22 jednotlivých stop na externí disk; přehrávání MP3; multiefektový procesor (např: reverb, echo, pitch shift), displej pro ovládání, možnost uložení scén, váha max. 3.4Kg.</t>
  </si>
  <si>
    <t>Kompaktní mobilní aktivní reprobox s transportním madlem, možnost umístění na stativ nebo jako pódiový odposlech, akustický tlak nejméně SPL 102 dB/m, vyzařovací charakteristika 100x40 HxV, spodní mezní kmitočet 70Hz. Minimální vstupní konektivita: modul Bluetooth pro připojení a přehrávání z mobilního zařízení, ekvalizer na dvou kanálech, výkon min. 950 W, min.2x XLR/TRS kombo, aux 3,5mm jack pro spotřební elktroniku, Linkový výstup pro řetězení dalších zařízení, kompatibilita se stojanem o průměru 35mm, systémový vstup pro volitelný li-on akumulátor. Transportní obal pro uložení kabelů a příslušenství. Váha max. 8Kg.</t>
  </si>
  <si>
    <t>Pro každou sadu je uvažován transportní kufřík, který umožní snadný přenos celého setu.</t>
  </si>
  <si>
    <t>Powerbanka</t>
  </si>
  <si>
    <t>Bezdrátový mikrofon klopový - sada přijímače a vysílače</t>
  </si>
  <si>
    <t>Mikroportová sada ke kameře; doba provozu na baterie:&gt; 8 h, Frekvenční rozsah VF:566 MHz až 608 MHz; NF konektory: jack 3,5 mm; Typ snímače mikrofonu :elektretový; hmotnost přijímače nebo vysílače max. 180g/kus;</t>
  </si>
  <si>
    <t>Stativy pro kamery</t>
  </si>
  <si>
    <t>Externí úložiště pro nahrávaný obsah</t>
  </si>
  <si>
    <t>Externí odolné úložiště o kapacitě min. 2TB; rozhraní min. USB 3.0; váha max. 250g; certifikace IP68; kabel pro připojení v ceně dodávky</t>
  </si>
  <si>
    <t>Sluchátka</t>
  </si>
  <si>
    <t>Sluchátka pro odposlech</t>
  </si>
  <si>
    <t>Bezdrátová uzavřená sluchátka okolo uší se všesměrovou charakteristikou; integrovaný mikrofon; typ připojení: 3.5mm jack, Bluetooth, NFC; vlastnosti: redukce šumu, potlačení okolního ruchu, odnímatelný kabel; samostatné ovládání hlasitosti; výdrž minimálně 18hodin na jedno nabití; příslušenství: nabíjecí kabel</t>
  </si>
  <si>
    <t>Přímá kompatibilita s A.8.1 bez redukcí; Ohniskový rozsah 24 – 70 mm; Světelnost objektivu f/2,8 v celém rozsahu; Maximální clona f/22; 9 lamel kruhové clony; Průměr filtru 82 mm; ultrazvukový pohon ostření; Minimální zaostřovací vzdálenost 38 mm; Utěsnění proti prachu a vlhkosti</t>
  </si>
  <si>
    <t>Přímá kompatibilita s A.8.1 bez redukcí; Ohniskový rozsah 16 – 35 mm; Světelnost objektivu f/2,8 v celém rozsahu; Maximální clona f/22; 11 lamel kruhové clony; Průměr filtru 82 mm; Ultrazvukový pohon ostření; Minimální ostřící vzdálenost 28 mm; Utěsnění proti prachu a vlhkosti</t>
  </si>
  <si>
    <t>Adaptér k plné zpětné kompatibilitě se stávající fototechnikou (objektivy CANON); plný přenos informace o cloně, vzdálenosti scény, ostření, EXIF; aktualizovatelný přes USB pro zajištění plné kompatibility s novými objektivy.</t>
  </si>
  <si>
    <t>HDMI kabel aktivní, 25m</t>
  </si>
  <si>
    <t>10m kvalitní mikrofonní kabel, Canon3F/Canon3M</t>
  </si>
  <si>
    <t>mikrofonní kabel XLR M-F, 20m</t>
  </si>
  <si>
    <t>20m kvalitní mikrofonní kabel, Canon3F/Canon3M</t>
  </si>
  <si>
    <t>kvalitní kabel HDMI 2.0 s ethernetem, podpora 4K@60Hz, konektory HDMI+ (typ A) na obou stranách; délka 5m</t>
  </si>
  <si>
    <t>kvalitní kabel HDMI 2.0 s ethernetem, podpora 4K@60Hz, konektory HDMI+ (typ A) na obou stranách; délka 10m</t>
  </si>
  <si>
    <t>HDMI kabel 10m</t>
  </si>
  <si>
    <t>HDMI kabel 5m</t>
  </si>
  <si>
    <t>kvalitní aktivní kabel HDMI 2.0 s ethernetem, podpora 4K@60Hz, konektory HDMI+ (typ A) na obou stranách; délka 25m</t>
  </si>
  <si>
    <t>HDMI kabel 3m</t>
  </si>
  <si>
    <t>kvalitní kabel HDMI 2.0 s ethernetem, podpora 4K@60Hz, konektory HDMI+ (typ A) na obou stranách; délka 3m</t>
  </si>
  <si>
    <t>Převodník z nesymetrického signálu na symetrický</t>
  </si>
  <si>
    <t>Pasivní stereo převodník (D.I. box) určen pro profesionální použití s multimediálními zařízeními. Box je zasazen v kompaktní, ale pevné kovové konstrukci. Izolace jednotlivých transformátorů k potlačení brumu a šumu. Box je vybaven dvojicí vstupů s konektorem typu Jack 6,3 mm pro pravý a levý vstupní kanál, tak RCA výstupy pro pravý a levý kanál Thru. Samozřejmostí je i stereo in typu 3,5 mm Jack. Zařízení nabízí i dvojici výstupů LOW-Z s impedancí 600 Ohm a konektorem typu XLR. Po obou stranách zařízení jsou umístěna malá tlačítka, které slouží na funkci Ground Lift a aktivaci nebo deaktivaci -15dB padu pro použití s nástroji s vysokým výstupním signálem. Zařízení nepotřebuje žádné napájení.</t>
  </si>
  <si>
    <t>Skupina číslo</t>
  </si>
  <si>
    <t>Led reflektor</t>
  </si>
  <si>
    <t xml:space="preserve">LED reflektor s proměnným vyzařovacím úhlem. Plynule nastavitelná barevná teplota nejméně 3000K až 10000K. Úhel paprsku od min. 17° do 45°. Plynulý RGB+W mix. Index podání barev CRI s hodnotou Ra &gt;90, TLCI průměrně &gt;90. Plynulé stmívání od 0 do 100%. Příkon max. 230W. Pasivní chlazení. Životnost LED lampy min. 50000 hodin. Vstup a výstup řízení DMX. Upgrade firmwaru přes USB. Hmotnost max. 12 kg. Napájení 230V. </t>
  </si>
  <si>
    <t>Software pro 6 pracovních střihačských PC</t>
  </si>
  <si>
    <t>Malé stolní stativy kompatibilní pro kamery A.1.2</t>
  </si>
  <si>
    <t>Rack Server</t>
  </si>
  <si>
    <t>Dvousocketový server o velikosti 1U včetně ramena pro vedení kabelů umožňujícího vysunutí zapnutého serveru z racku pro servisní účely</t>
  </si>
  <si>
    <t>Podpora nejnovějších serverových procesorů Intel Xeon Scalable 3xxx/4xxx/5xxx/6xxx/8xxx</t>
  </si>
  <si>
    <t>2 procesory (min 18 jader každý), podpora HyperThreading, výkon min. 2040 bodů Baseline pro benchmark SPECint_RATE2006</t>
  </si>
  <si>
    <t>Podpora pamětí DDR4 o frekvenci 2600MHz</t>
  </si>
  <si>
    <t>Možnost maximálního rozšíření na minimálně 24x DIMM</t>
  </si>
  <si>
    <t>Min. 128 GB DDR4 s možností rozšíření na 384GB bez nutnosti výměny DIMM modulů a poklesu rychlosti pamětí</t>
  </si>
  <si>
    <t>Podpora persistentních paměťových modulů typu NVDIMM</t>
  </si>
  <si>
    <t>Podpora ochrany paměti technologiemi Advanced ECC, Online spare, zrdcadlení a FFT</t>
  </si>
  <si>
    <t>12Gb SAS RAID řadič PCIe 3.0 s podporou RAIDu 0/1/5/6/10/50/60 s cache min. 2GB, která je zálohována baterií nebo flash pamětí; podpora pro online rozšiřování kapacity, Online rozšiřování logický disků, možnost provozu v RAID a HBA módu, online migrace RAID úrovně a integrované data-at-rest šifrování dat. Podpora pro read i write cache dat na lokálně připojené SSD. Řadič nesmí zabírat žádný fyzický PCIe slot.</t>
  </si>
  <si>
    <t>Možnost min. 8 pozic pro 2,5" hot-swap SAS/SATA/SSD disky</t>
  </si>
  <si>
    <t>Možnost rozšíření o min. 2 pozice pro 2x 2,5" hot-swap PCIe NVMe disky, nebo 4x hot-swap M.2 SSD moduly</t>
  </si>
  <si>
    <t>Osazeno min. 220GB v RAID1 formou hot-swap 2,5" SSD vhodnými pro boot OS</t>
  </si>
  <si>
    <t>Osazeno min. 920GB v RAID1 formou hot-swap 2,5" SSD vhodnými pro kombinaci zápisové i čtecí zátěže. Požadovaný výkon disku (4K, Q16) minimálně 59700 IOPS pro čtení a 43500 IOPS pro zápis. Hodnota DWPD minimálně 3.</t>
  </si>
  <si>
    <t>Disky musí mít rámečky vybaveny indikátorem varujícím proti vytažení disku na kterém se provádí datové operace, nebo musí být takový disk proti případnému nebezpečnému vytažení blokován</t>
  </si>
  <si>
    <t>Min. 5 portů USB 3.0, z toho minimálně 1x interní</t>
  </si>
  <si>
    <t>Větráčky v serveru musí být vyměnitelné za provozu a redundatní</t>
  </si>
  <si>
    <t>2x napájecí zdroje s redundancí napájení 1+1, min. požadovaný výkon jednoho zdroje je 740W</t>
  </si>
  <si>
    <t>Zdroje musí podporovat řízení spotřeby CPU instalovaných v poptávaných serverech</t>
  </si>
  <si>
    <t xml:space="preserve">Zdroje musí splňovat požadavky na certifikaci energetické účinnosti, např. ECOS Consulting 80 Plus (min. Platinum), popř. je nutno doložit, že mají při napětí 230V účinnost min. 94% </t>
  </si>
  <si>
    <t>Požadovaná 3 letá servisní podpora s opravou v místě instalace serveru a s garantovanou odezvou následující pracovní den od nahlášení případné závady</t>
  </si>
  <si>
    <t>Správa rack serverů a management SW splňující:</t>
  </si>
  <si>
    <t>Řízení přístupových práv k centrální části SW a k management nástrojům pomocí účtů Active Directory domény, autentizace uživatele PINem a certifikátem</t>
  </si>
  <si>
    <t>Virtuální KVM (tj. převzetí textové i grafické konsole serveru a zajištění přenosu povelů z klávesnice a myši vzdáleného počítače), včetně možnosti sdílení až čtyřmi uživateli současně u plně grafické konsole</t>
  </si>
  <si>
    <t>Zapnutí, vypnutí a restart serveru na dálku</t>
  </si>
  <si>
    <t>Namapování vzdálených medií Floppy/CD, image souborů a adresářů</t>
  </si>
  <si>
    <t xml:space="preserve">U grafické konsole rozlišení min až 1600x1200 </t>
  </si>
  <si>
    <t>Možnost přesměrování terminálových služeb Windows na dedikovaný management port</t>
  </si>
  <si>
    <t>Možnost využití běžných www prohlížečů integrovaných v desktopovém OS pro správu serverů (IE, Firefox)</t>
  </si>
  <si>
    <t>Kódování Advanced Encryption Standard (AES) a Triple Data Encryption Standard (3DES) pro zabezpečení komunikace s běžnými www prohlížeči</t>
  </si>
  <si>
    <t>CLP a XML rozhraní pro skriptování</t>
  </si>
  <si>
    <t>Podpora UEFI Secure Boot</t>
  </si>
  <si>
    <t>Server musí být schopen zajistit bezpečný provoz firmware komponent v serveru (minimálně HDD, SSD, síťové adaptéry, BIOS a vzdálenou správu) po celou dobu životnosti serveru. Server musí být schopen autonomně monitorovat autenticitu firmawre na těchto komponentách. V případě zjištění neschváleného fimware musí být schopen automaticky uvést stav poškozené komponenty do bezpečného stavu. Pokud tato funkcionalita vyžaduje licenci, musí být součástí nabídky.</t>
  </si>
  <si>
    <t>Podpora detekce otevření chassis serveru</t>
  </si>
  <si>
    <t>Musí umožňovat stabilizaci nežádoucích fluktulací frekvence procesoru mezi nativní a Turbo frekvencí</t>
  </si>
  <si>
    <t>Musí umožňovat optimalizaci výkonu serveru v závislosti na zvoleném druhu zátěže</t>
  </si>
  <si>
    <t xml:space="preserve">Volitelná komunikace přes dedikovaný management port </t>
  </si>
  <si>
    <t>Možnost nastavit sdílenou komunikaci pro správu celého systému přes standardní integrovaný Ethernet port s možností využití technologie VPN</t>
  </si>
  <si>
    <t>Možnost vyvolat NMI přerušení nedostupného OS</t>
  </si>
  <si>
    <t>Možnost zasílání proaktivních hlášení o možných chybách v systému pomocí SNMP a také na uživatelsky definovanou emailovou adresu</t>
  </si>
  <si>
    <t>Performance monitoring komponent (CPU, RAM, HDD, LAN) pro Windows a Linux OS, který umožní online i offline analýzu serverů</t>
  </si>
  <si>
    <t>Měření a řízení spotřeby serverů s možností uzamknutí příkonu každého ze serverů</t>
  </si>
  <si>
    <t>Možnost řízení spotřeby, resp. omezení celkového příkonu všech poptávaných serverů tak, aby byl zohledněn aktuální příkon každého jednotlivého serveru</t>
  </si>
  <si>
    <t>Monitorování okamžité teploty a záznam hodnot do lokální db</t>
  </si>
  <si>
    <t>Možnost skupinové správy všech poptávaných serverů prostřednictvím jedné servisní konzole</t>
  </si>
  <si>
    <t>Možnost skupinového update firmware všech poptávaných serverů</t>
  </si>
  <si>
    <t>Správa serverů umožňuje vzdálené monitorování a reporting událostí/závad i mimo firemní síť/VPN, v rámci globálního internetového portálu nebo cloud služby s podporou pro mobilní zařízení (Android, iOS)</t>
  </si>
  <si>
    <t>V případě, že se jedná o licencované vlastnosti, je vyžadována možnost hromadné aktivace licencí všech poptávaných serverů</t>
  </si>
  <si>
    <t>Licence pro integraci managementu HW serveru do konzole Hypervizoru (MSSC, vCenter)</t>
  </si>
  <si>
    <t>A.11.1</t>
  </si>
  <si>
    <t>Server pro stremingový software - SPECIFIKACE</t>
  </si>
  <si>
    <t>viz samostatný list A.11.1</t>
  </si>
  <si>
    <t>pod tabulkou</t>
  </si>
  <si>
    <t>Splňuje</t>
  </si>
  <si>
    <t>Nesplňuje</t>
  </si>
  <si>
    <t>Převodník z SDI (obraz a zvuk společně) do H.264 a posílání do aplikace A.11.2. vstupy: min. 1xHDMI, min. 1x SDI/HD-SDI; video výstup: není nutný; podporované rozlišení až 1080p/60; komprese: H.264 a H.265 (HEVC); podporovaný datový tok až 30MBps; generátor testovacího signálu; integrovaný video scaler a odstraňovač prokladu; minimální podporované síťové protokoly: TCP/IP, UDP, HTTP, DHCP, IGMP; podporované streamové protokoly: RTMP, RTP, RTSP, MPEG-TS, RTSP po HTTP; možnost stream do střetích stran (Youtube, facebook); audio vstup: embedovaný zvuk, analogová linka ,mikrofon; audiovýstup na sluchátka; Váha maximálně 350g; konfigurace přes www rozhraní; Záznam na SD kartu; konektivita: min. LAN RJ-45 min. 1xGb, WiFi 2.4/5GHz, min. 1xUSB 2.0 s podporou pro volitelný 3G/4G modem (modem není součástí nabídky); podpora 802.1X; napájení 230v s transformátorem</t>
  </si>
  <si>
    <t>Software včetně možnosti nastavení automatického transkodování videa. Tedy, nahráním videa vysoké kvality (1080p MP4) se video přetranskoduje pro streaming do různých kvalit dle nastavení uživatele (např:720p, 576p, 360p). Možnost uploadu na FTP server a nastavení watchfolder. Možno nainstalovat na virtuální server univerzity.</t>
  </si>
  <si>
    <t>CMS s portálem naprogramovaným na míru ve stylu videopůjčovny - s rozhraním pro uživatele a pro správce. Napojení na Streamingovou aplikaci (položka A.11.2) pro stream obsahu k uživateli. Napojení do adresářové struktury (AD) univerzity pro autentizaci uživatele. napojení LMS Moodle. Nacenění této položky se skládá z: detailní analýzy a diskuse se zadavatelem po uzavření smlouvy, sestavení popisu funkčnosti mediatéky, stanovení rozsahu prací, odsouhlasení finálního návrhu funkčnosti zadavatelem, naprogramování Mediatéky, uvedení Mediatéky do provozu. Pro lepší přehlednost je pod tabulku uvedena stručná funkčnost. 5 letá podpora systému. Odhadovaný rozsah práce 500-650 hodin.</t>
  </si>
  <si>
    <t>Aplikace na server položka č. A.11.1; doživotní neomezená licence pro provozování bez nutnosti poplatků; minimálně 2 roky support; nutná možnost intergace do systémů univerzity Moodle; možnost živého streamingu; podpora nejnovějších protokolů běžných v tomto odvětví, formátů a kodeků; podpora H.264 a H.264 (HEVC); delivery přes HLS, MPEG-DASH do HTML 5 přehrávačů; API pro ovládání a nastavování software a streamingů; vysoce kvalitní živý stream, VOD a sudio stream dostupný na libovolném zařízení, kdekoliv a v jakékoliv míře; možnost nastavení výběru kvality videa dle rychlosti připojení uživatele; možnost live streamingu na - vlastní www, Youtube, Facebook, Ustream a další platformy, které budou podporovány;</t>
  </si>
  <si>
    <t>Fakulta tropického zemědělství</t>
  </si>
  <si>
    <t>AV technika pro FTZ</t>
  </si>
  <si>
    <t>Projektor</t>
  </si>
  <si>
    <t>Projektor LED DLP; Nativní rozlišení WXGA (1280x800px); 16:10 nativní poměr; Kontrastní poměr minimálně 20000:1; LED lampa s výdrží min 20000 hodin; Fixní zoom; Minimální optické parametry: projekční faktor 1,2:1; min. konektivita: 1x HDMI, 1xmicroSD slot, 1x LAN, 2xUSB; min výstupní parametry: 3.5mm jack audio out, vestavěné rewproduktory; hmotnost do 0,5kg; clonové číslo projekčního objektivu 2,1; podpora 3D projekce; korekce lichoběžníku  min +/- 40%; zobrazení barev min. 16mil.; napájení 230V; spotřeba max 30W;</t>
  </si>
  <si>
    <t>Systém přenosného digitálního audiorekordéru</t>
  </si>
  <si>
    <t>Digitální audiorekordér</t>
  </si>
  <si>
    <t>Audiorekordér s parametry: Rozměry max.: 170 x 110 x 45 mm; Úložiště: SD karta; Formát nahrávek: wav (16 a 24 bit), mp3 min. 320kbps; Samplovací frekvence: 44.1, 48 a 96 kHz; Kanály: stereo a mono; Frekvenční rozsah: 20 Hz až 24 kHz (+1dB); Vstupy: min. 1x mikrofon (XLR);Výstupy minimálně: 1x jack (6.35 mm), 1x linka RCA stereo, 1x 3.5mm jack; Další funkce: fantomové napájení, integrovaný mikrofon, pre-record, auto track; možnost provozu na baterie i na napájení 5V DC; hmostnost bez baterií max. 360g</t>
  </si>
  <si>
    <t>Vysoce směrový mikrofon</t>
  </si>
  <si>
    <t>Napájecí modul</t>
  </si>
  <si>
    <t>Napájecí modul s vestavěnou bateriíí AA 1.5V nebo napáječem Phantom 12 - 48V; Přepínatelný basový filtr proti dunění, vlivu doteku rukou; Spínač s ukazatelem stavu baterie; Symetrický výstup XLR; nízký šum; Frekvenční rozsah: 30 - 20000 Hz; jmenovitá impedance: 1000 Ohm; Hmotnost max. 50g; Napájecí proud max 2.3mA; kompatibilní s položkou A.2.2.</t>
  </si>
  <si>
    <t>Držák mikrofonu s protivětrnou ochranou</t>
  </si>
  <si>
    <t>Držák pro puškový mikrofon; Rozměry pro mikrofon: od 401mm do 450mm; XLR připojení; Tělo krytu: max 670mm délka, max 100mm výška; maximální útlum hluku větru 50dB; kopatibilní s položkou A.2.2 a A.2.3.</t>
  </si>
  <si>
    <t>Dynamická sluchátka s uzavřenou konstrukcí; Frekvenční rozsah od 16 do 22000Hz; Délka kabelu min. 1m a max. 2m; Jmenovitá impedance 70 Ohm; Harmonické zkreslení (THD) &lt;0.3%; konektivita 3.5mm jack; Akustický tlak 120dB (1kHzm 1Vrms)</t>
  </si>
  <si>
    <t>D.1</t>
  </si>
  <si>
    <t>D.1.2</t>
  </si>
  <si>
    <t>CENA za A, B, C CELKEM bez DPH</t>
  </si>
  <si>
    <t>D</t>
  </si>
  <si>
    <t>C.1</t>
  </si>
  <si>
    <t>CENA za D CELKEM bez DPH</t>
  </si>
  <si>
    <t>viz. list D.1.2</t>
  </si>
  <si>
    <t>Fakulta agrobiologie, potravinových a přírodních zdrojů</t>
  </si>
  <si>
    <t>velkoplošná televize</t>
  </si>
  <si>
    <t xml:space="preserve">Smart LED TV; úhlopříčka minimálně 189cm; rozlišení min. 3840 x 2160px UHD; podpora 10bit ano; obrazovka nezakřivená; typ podsvícení Edge LED + local Dimming; frekvence min. 100Hz; podpora HDR ano; záznam TV vysílání na USB; obraz v obraze ano; výstupní zvukový výkon min. 30W; typ reproduktorů: vestavěné, 2.1; Konvergence: zrcadlení obsahu / DLNA - mobilní zařízení do TV ano; možnost přehrání 360° videa; min. konektivita: bluetooth, Wifi Direct, 4x HDMIm 3x USB, 1x optický audiovýstup, 1x LAN; Tuner: DVB-T/T2/C/S/S2 s podporou kodeku H.265 (HEVC) na DVBT-2; příkon max 325W; hmotnost max. 51Kg; VESA uchycení na stěnu; příslušenství ovladač s bateriemi
</t>
  </si>
  <si>
    <t>CENA za E CELKEM bez DPH</t>
  </si>
  <si>
    <t>E</t>
  </si>
  <si>
    <t>E.1</t>
  </si>
  <si>
    <t>AV technika</t>
  </si>
  <si>
    <t>CENA CELKEM ZA CELOU ZAKÁZKU BEZ DPH</t>
  </si>
  <si>
    <t>AV technika pro FAPPZ</t>
  </si>
  <si>
    <t>AV TECHNIKA - REKAPITULACE</t>
  </si>
  <si>
    <t>Rektorát; Fakulta tropického zemědělství; Fakulta agrobiologie, potravinových a přírodních zdrojů</t>
  </si>
  <si>
    <t>Název projektu:</t>
  </si>
  <si>
    <t>Rozvoj studijního prostředí na ČZU</t>
  </si>
  <si>
    <t>Část:</t>
  </si>
  <si>
    <t>AV TECHNIKA</t>
  </si>
  <si>
    <t>Skupina číslo:</t>
  </si>
  <si>
    <t>Rozšíření licencí na uživatele softwaru Adobe CC.</t>
  </si>
  <si>
    <t>Powerbanka o kapacitě min. 40000mAh; max. hmotnost 1,2Kg; výstupní konektor min. 1xUSB-C; USB kabel</t>
  </si>
  <si>
    <t>Příposlechová sluchátka; otevřená konstrukce; bez mikrofonu; konektor 3.5mm jack; provedení: na uši; oboustranné vedení kabelu;  citlivost min. 101dB/mW; frekvenční rozsah od 15 Hz do 25 000 Hz; skládací konstrukce; jednoduchá nastavitelnost dle velikosti hlavy; impedance 60 ohmů;</t>
  </si>
  <si>
    <t>Mobilní nahrávací jednotka;Video vstupy min.: 2x HDMI (min. 1080p30), 2x VGA (min. 1080p30), port pro podporu síťové kamery; Audio vstupy: min. 2x stereo jack 3.5mm, zvuk po HDMI min. 2 kanály; synchronizované nahrávání min. 2 kanálů samostatně; integrovaný WiFi 2.4 GHz modul podporující vstupy z min. 1 bezdrátové kamery; Video výstup: min. 1x HDMI; nahrávání na USB externí disk (disk není součástí nabídky),  LCD display pro náhled vstupů a nahrávaného výstupu; záznam videa: formát videa H.264/AVC, min. 30fps, datový tok min. 7Mbps, rozlišení min. 1080p; záznam zvuku: formát AAC, datový tok min. 224 Kbps; interní úložiště min. 1TB; podpora streamovacích protokolů: RTSP,RTP,RTMP,UDP s rozlišením min. 1080p30; možnost automatického zálohování na FTP; webové rozhraní pro správu; hmotnost do 3 kg</t>
  </si>
  <si>
    <t>ČESKÁ ZEMĚDĚLSKÁ UNIVERZITA V PRAZE</t>
  </si>
  <si>
    <t>Stůl pod pult</t>
  </si>
  <si>
    <t>Minitower s možn. instal. do skříně s procesorem základní frekvence 2,4 GHz, max. zvýšená frekvence 3,2 GHz, min. 20 MB mezipaměti, min. 8 jader; RAM 16GB DDR4, SSD 512GB, 2x HDD 2TB 7200 otáček SATA, USB 3.0, DVD combo mechanika, dodávka s OS Windows. Zdroj min. 900W, až 90% účinnost, aktivní korekce PFC. Síťové rozhraní min. 1x 1GbE. Zvukový výstup min. stereo jack 3,5mm. Porty vpředu min.: 4 porty USB 3.0, 1 vstup pro sluchátka, 1 vstup pro mikrofon; Porty vzadu min.: 4 porty USB 3.0, 2 porty USB 2.0, 1 port RJ-45, 1 zvukový linkový vstup, 1 zvukový linkový výstup. Čtečka mediálních karet 15 v 1. Grafická karta profesionální, 1024 CUDA jader, min. 5GB paměti GDDR5, šířka sběrnice 160-Bit, PCI Express x16 gen3, výstup min. 4x Displayport 1.4, maximální spotřeba 75W, podpora displeje 3840x2160 při 60Hz, podpora HDCP, dle PassMark - G3D Mark benchmark od společnosti PassMark® Software Pty Ltd musí splňovat minimálně 8450 bodů.</t>
  </si>
  <si>
    <t>Třída UHS-II, kompatibilita s UHS-I, Kapacita min. 64 GB, rychlost čtení min. 300 MB/s, rychlost zápisu min. 299 MB/s</t>
  </si>
  <si>
    <t>SDXC UHS-II, kapacita min. 64 GB; zápis minimálně 200 MB/s</t>
  </si>
  <si>
    <t>Kamera pro záznam: obrazový senzor min. 1/2.8" progresivní CMOS; min. 10x optický zoom; rychlost závěrky min. 1/8000 sec.; rozhraní: RJ-45 (100Mbps Ethernet), 2,4 GHz Wifi; protokol: RTSP, RTMP, ONVIF, GB/T28181; automatické vyvážení bíle; video: H.264, rozlišení streamu min. 1920x1080; napájení DC5V/1A (USB Micro-B); hmotnost do 0,95Kg</t>
  </si>
  <si>
    <t>Digitální kamera 3 čipová 1/2 palce CMOS Exmor; podpora rozlišení: full HD (1920 × 1080/59.94i, 50i, 29.97p, 25p,23,98p),1280 × 720/59.94p, 50p; záznam: XAVC, XAVC-I, MPEG-4 AVC/H.264,DVCAM; vestavěný mikrofon; WiFi; 16x optický zoom servo/ruční; výstup min.: BNC, SDI, HDMI, USB, stereo mini jack; hmotnost do 4,4 kg; min. 2x slot: typ paměťové karty ExpressCard/34; musí umožnit přehrání záznamu na display kamery; rychlost závěrky od 1/32 sek do 1/2000 sek; vyvážení bílé - přednastavené a dvě volby pro uložení a automatické; provoz na bateri i DC 12 V; náhledový monitor max. 3,5 palce 16:9; gain -3,0 3, 6, 9, 12, 18 dB; audio vstup: 2xXLR s volbou linka/mic/mic +48V; včetně  nabíjecího adapteru i pro náhradní baterie.</t>
  </si>
  <si>
    <t>Akční kamera s pohledem na 360°;WiFi,rozlišení videa min. 5,2K/30fps,min. 3K60/fps; video format H.264; min. Video Bit rate 120Mb/s; foto 18MP; tvorba časosběrných videí; voděodolnost min. 5M; 360° Audio and Video; 4 mikrofony; GPS, ochranný obal pro přenášení; pokročilá stabilizace obrazu; baterie min. 2600mAh nabíjecí; min. 2x slot pro microSD karty; USB-C</t>
  </si>
  <si>
    <t>Stativ; tripod; minimální výška 2900mm; velikost složeného stativu max. 1020mm; maximální nosnost 10Kg; plně kompatibilní pro deskové led světlo.</t>
  </si>
  <si>
    <t>Robustní MDF korpus s lakovaným lesklým povrchem odolný proti poškrábání, nohy z nerezové oceli, pracovní deska ve výšce min. 85cm a max. 91cm, pevná opora pro umístění AV komponent. Kabelové potrubí pro uložení kabeláže. Integrovaný vícezásuvkový modul pro 230V a napojení min.4 zařízení. Rozměry cca 125 x 90 x 48 cm. Maximální hmotnost 22Kg.</t>
  </si>
  <si>
    <t>Laserová myš USB s rozlišením min. 1000 dpi; Česká klávesnice USB</t>
  </si>
  <si>
    <t>Charakter přístroje:
Profesionální bezzrcadlový kompaktní fotoaparát s možností výměny objektivů; Výklopný dotykový displej; Kompatibilita přes přídavný adaptér se stávající škálou Canon objektivů (nejen s nativními).
Vnější provedení:
Odolné slitinové šasí, těsnost proti prachu a vlhkosti; Výklopný dotykový displej; min. typ karet: SD, SDHC, SDXC; min. počet slotů SD karet: 1; rychlost ukládání: minimálně UHS-II; minimální konektivita: Mikro USB(2.0)/USB-C(3.1), HDMI, mikrofon, synchro-port; bezdrátová konektivita: Wifi, BT; Bleskové sáňky
Snímač: 
35 mm Full frame; Rozlišení minimálně 40 MPx; ISO min. 32 000; Dynamický rozsah: až 14 EV; Stabilizovaný snímač s pětiosou stabilizací; stabilizace min. do 5,5 EV; výstup min. 14 bit RAW; Rychlost snímání: minimálně 10 sn. / s; bez Low-pass filtru; funkce Pixel-shift; Backside illuminated senzor
Ostření:
Přesnost ostření až do hodnoty -3 EV; Ostřící systém: Hybridní fázové ostření / ostření na kontrast, sledování pohybujícího se objektu; ostření pomocí dotykového displeje
Natáčení videa:
až 30 sn./s ve 4K, až 120 sn./s ve FullHD; video profily: log 2 a hybrid log gamma; Peaking/Zebra (zobrazení zaostření/přepalů); Podporované formáty: AVCHD format Ver. 2.0 compliant, MP4</t>
  </si>
  <si>
    <t>min. 4x 1Gbit LAN porty s podporou Large Send and Receive offload capability, VLAN tagging, MSI-X, jumbo frames, IEEE 1588, VMware NetQueue a Microsoft VMQ nezabírající rozšiřující PCIe sloty</t>
  </si>
  <si>
    <t xml:space="preserve">min. 2x 10Gbit LAN porty osazené optickými SR transceivery a s podporou VLAN tagging, adaptive interrupt coalescing, MSI-X, NIC teaming (bonding), Tunnel offloads (NVGRE, VXLAN), TCP/Ip Stateless Offloads, Receive Side Scaling (RSS), jumbo frames a PXE boot. </t>
  </si>
  <si>
    <t>min. 2x 16Gbit FC porty osazené optickými SW transceivery</t>
  </si>
  <si>
    <t>min. 1x 1Gbit port pro management</t>
  </si>
  <si>
    <t>Směrový puškový mikrofon; max. rozměry: Ø 22,5 x 343 mm; Napájení: baterie (1 AA); Frekvenční rozsah: 40 Hz - 20 kHz (+ 2.5 dB); Citlivost: 50 mV/Pa (+ 2.5 dB); nominální impedance 200 ohm; hmotnost max. 110g;</t>
  </si>
  <si>
    <t>Projektor, 3 LCD prvky, Nativní rozlišení  XGA (1024x768px), Kontrastní poměr minimálně 15000:1, Jas minimálně 3200 ANSI Lumen, Lampa minimálně 200 W UHE,  Životnost lampy [hod.]  min. 5000 v normálním modu, úhlopříčka promítaného obrazu min. 330 palců, minimální požadovaná konektivita: (1x vstup HDMI, 1x LAN, 1x vstup VGA, 2x USB), hmotnost do 2.5kg, clonové číslo projekčního objektivu 1,58-1,72, ostření manuální, projekční poměr min. 1.48 - max. 1.77:1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</si>
</sst>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quot;Kč&quot;;\-#,##0.00\ &quot;Kč&quot;"/>
    <numFmt numFmtId="165" formatCode="#,##0.\-"/>
  </numFmts>
  <fonts count="19">
    <font>
      <sz val="11"/>
      <color theme="1"/>
      <name val="Calibri"/>
      <family val="2"/>
      <scheme val="minor"/>
    </font>
    <font>
      <sz val="10"/>
      <name val="Arial"/>
      <family val="2"/>
    </font>
    <font>
      <b/>
      <sz val="12"/>
      <color theme="1"/>
      <name val="Tahoma"/>
      <family val="2"/>
    </font>
    <font>
      <u val="single"/>
      <sz val="11"/>
      <color theme="10"/>
      <name val="Calibri"/>
      <family val="2"/>
      <scheme val="minor"/>
    </font>
    <font>
      <b/>
      <sz val="11"/>
      <color theme="1"/>
      <name val="Tahoma"/>
      <family val="2"/>
    </font>
    <font>
      <b/>
      <sz val="10"/>
      <color theme="1"/>
      <name val="Tahoma"/>
      <family val="2"/>
    </font>
    <font>
      <b/>
      <sz val="10"/>
      <color indexed="8"/>
      <name val="Tahoma"/>
      <family val="2"/>
    </font>
    <font>
      <b/>
      <sz val="16"/>
      <color theme="1"/>
      <name val="Tahoma"/>
      <family val="2"/>
    </font>
    <font>
      <sz val="11"/>
      <color theme="1"/>
      <name val="Tahoma"/>
      <family val="2"/>
    </font>
    <font>
      <sz val="11"/>
      <name val="Tahoma"/>
      <family val="2"/>
    </font>
    <font>
      <sz val="10"/>
      <color theme="1"/>
      <name val="Tahoma"/>
      <family val="2"/>
    </font>
    <font>
      <sz val="12"/>
      <color theme="1"/>
      <name val="Tahoma"/>
      <family val="2"/>
    </font>
    <font>
      <sz val="12"/>
      <name val="Tahoma"/>
      <family val="2"/>
    </font>
    <font>
      <sz val="11"/>
      <color rgb="FFFF0000"/>
      <name val="Tahoma"/>
      <family val="2"/>
    </font>
    <font>
      <b/>
      <sz val="12"/>
      <color rgb="FFFF0000"/>
      <name val="Tahoma"/>
      <family val="2"/>
    </font>
    <font>
      <sz val="8"/>
      <color theme="1"/>
      <name val="Tahoma"/>
      <family val="2"/>
    </font>
    <font>
      <u val="single"/>
      <sz val="11"/>
      <color theme="10"/>
      <name val="Tahoma"/>
      <family val="2"/>
    </font>
    <font>
      <b/>
      <sz val="14"/>
      <color theme="1"/>
      <name val="Tahoma"/>
      <family val="2"/>
    </font>
    <font>
      <b/>
      <sz val="14"/>
      <name val="Tahoma"/>
      <family val="2"/>
    </font>
  </fonts>
  <fills count="3">
    <fill>
      <patternFill/>
    </fill>
    <fill>
      <patternFill patternType="gray125"/>
    </fill>
    <fill>
      <patternFill patternType="solid">
        <fgColor rgb="FFFFFFFF"/>
        <bgColor indexed="64"/>
      </patternFill>
    </fill>
  </fills>
  <borders count="72">
    <border>
      <left/>
      <right/>
      <top/>
      <bottom/>
      <diagonal/>
    </border>
    <border>
      <left style="medium"/>
      <right/>
      <top style="medium"/>
      <bottom/>
    </border>
    <border>
      <left style="thin"/>
      <right style="double"/>
      <top style="hair"/>
      <bottom/>
    </border>
    <border>
      <left style="thin"/>
      <right style="double"/>
      <top style="hair"/>
      <bottom style="double"/>
    </border>
    <border>
      <left style="thin"/>
      <right style="double"/>
      <top style="hair"/>
      <bottom style="hair"/>
    </border>
    <border>
      <left style="thin"/>
      <right style="thin"/>
      <top style="thin"/>
      <bottom style="thin"/>
    </border>
    <border>
      <left style="thin"/>
      <right style="thin"/>
      <top style="medium"/>
      <bottom style="thin"/>
    </border>
    <border>
      <left style="thin"/>
      <right style="medium"/>
      <top style="medium"/>
      <bottom style="thin"/>
    </border>
    <border>
      <left style="medium"/>
      <right/>
      <top style="medium"/>
      <bottom style="hair"/>
    </border>
    <border>
      <left style="thin"/>
      <right/>
      <top style="medium"/>
      <bottom style="hair"/>
    </border>
    <border>
      <left/>
      <right style="medium"/>
      <top style="medium"/>
      <bottom style="hair"/>
    </border>
    <border>
      <left style="medium"/>
      <right/>
      <top style="hair"/>
      <bottom style="hair"/>
    </border>
    <border>
      <left style="thin"/>
      <right/>
      <top style="hair"/>
      <bottom style="hair"/>
    </border>
    <border>
      <left/>
      <right style="medium"/>
      <top style="hair"/>
      <bottom style="hair"/>
    </border>
    <border>
      <left style="medium"/>
      <right/>
      <top style="hair"/>
      <bottom style="medium"/>
    </border>
    <border>
      <left style="thin"/>
      <right/>
      <top style="hair"/>
      <bottom style="medium"/>
    </border>
    <border>
      <left/>
      <right style="medium"/>
      <top style="hair"/>
      <bottom style="medium"/>
    </border>
    <border>
      <left/>
      <right/>
      <top style="medium"/>
      <bottom/>
    </border>
    <border>
      <left style="medium"/>
      <right style="thin"/>
      <top style="medium"/>
      <bottom style="thin"/>
    </border>
    <border>
      <left style="medium"/>
      <right style="thin"/>
      <top style="thin"/>
      <bottom style="thin"/>
    </border>
    <border>
      <left style="thin"/>
      <right style="medium"/>
      <top style="thin"/>
      <bottom style="thin"/>
    </border>
    <border>
      <left style="medium"/>
      <right style="thin"/>
      <top/>
      <bottom style="hair"/>
    </border>
    <border>
      <left style="thin"/>
      <right style="thin"/>
      <top/>
      <bottom style="hair"/>
    </border>
    <border>
      <left style="thin"/>
      <right style="medium"/>
      <top style="hair"/>
      <bottom style="hair"/>
    </border>
    <border>
      <left style="thin"/>
      <right style="thin"/>
      <top style="hair"/>
      <bottom style="hair"/>
    </border>
    <border>
      <left style="medium"/>
      <right style="thin"/>
      <top style="hair"/>
      <bottom style="medium"/>
    </border>
    <border>
      <left style="thin"/>
      <right style="thin"/>
      <top style="hair"/>
      <bottom style="medium"/>
    </border>
    <border>
      <left style="thin"/>
      <right style="medium"/>
      <top style="hair"/>
      <bottom style="medium"/>
    </border>
    <border>
      <left style="double"/>
      <right/>
      <top style="medium"/>
      <bottom style="hair"/>
    </border>
    <border>
      <left style="thin"/>
      <right style="medium"/>
      <top style="medium"/>
      <bottom style="hair"/>
    </border>
    <border>
      <left/>
      <right/>
      <top style="double"/>
      <bottom/>
    </border>
    <border>
      <left/>
      <right style="double"/>
      <top style="double"/>
      <bottom/>
    </border>
    <border>
      <left style="double"/>
      <right/>
      <top style="hair"/>
      <bottom style="hair"/>
    </border>
    <border>
      <left/>
      <right style="double"/>
      <top/>
      <bottom/>
    </border>
    <border>
      <left style="double"/>
      <right/>
      <top style="hair"/>
      <bottom style="medium"/>
    </border>
    <border>
      <left style="double"/>
      <right/>
      <top style="medium"/>
      <bottom style="thin"/>
    </border>
    <border>
      <left style="double"/>
      <right style="thin"/>
      <top style="thin"/>
      <bottom style="thin"/>
    </border>
    <border>
      <left style="thin"/>
      <right style="double"/>
      <top style="thin"/>
      <bottom style="thin"/>
    </border>
    <border>
      <left style="double"/>
      <right/>
      <top style="double"/>
      <bottom style="hair"/>
    </border>
    <border>
      <left style="thin"/>
      <right style="medium"/>
      <top style="double"/>
      <bottom style="hair"/>
    </border>
    <border>
      <left style="double"/>
      <right style="thin"/>
      <top style="hair"/>
      <bottom style="double"/>
    </border>
    <border>
      <left style="thin"/>
      <right style="thin"/>
      <top style="hair"/>
      <bottom style="double"/>
    </border>
    <border>
      <left style="thin">
        <color indexed="8"/>
      </left>
      <right style="thin">
        <color indexed="8"/>
      </right>
      <top style="hair"/>
      <bottom style="double"/>
    </border>
    <border>
      <left style="double"/>
      <right style="thin"/>
      <top style="thin"/>
      <bottom style="hair"/>
    </border>
    <border>
      <left style="thin"/>
      <right style="thin"/>
      <top style="thin"/>
      <bottom style="hair"/>
    </border>
    <border>
      <left style="double"/>
      <right style="thin"/>
      <top style="hair"/>
      <bottom style="hair"/>
    </border>
    <border>
      <left style="double"/>
      <right style="thin"/>
      <top/>
      <bottom style="hair"/>
    </border>
    <border>
      <left style="thin"/>
      <right style="thin"/>
      <top/>
      <bottom style="hair">
        <color indexed="8"/>
      </bottom>
    </border>
    <border>
      <left style="thin"/>
      <right style="thin"/>
      <top style="hair">
        <color indexed="8"/>
      </top>
      <bottom style="hair">
        <color indexed="8"/>
      </bottom>
    </border>
    <border>
      <left style="thin"/>
      <right style="thin"/>
      <top style="hair"/>
      <bottom/>
    </border>
    <border>
      <left style="thin">
        <color indexed="8"/>
      </left>
      <right style="thin">
        <color indexed="8"/>
      </right>
      <top style="hair">
        <color indexed="8"/>
      </top>
      <bottom/>
    </border>
    <border>
      <left style="thin">
        <color indexed="8"/>
      </left>
      <right style="thin">
        <color indexed="8"/>
      </right>
      <top style="hair">
        <color indexed="8"/>
      </top>
      <bottom style="hair">
        <color indexed="8"/>
      </bottom>
    </border>
    <border>
      <left style="medium"/>
      <right style="thin"/>
      <top style="thin"/>
      <bottom style="hair"/>
    </border>
    <border>
      <left style="medium"/>
      <right style="thin"/>
      <top style="hair"/>
      <bottom style="hair"/>
    </border>
    <border>
      <left style="medium"/>
      <right style="thin"/>
      <top style="hair"/>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thin">
        <color indexed="8"/>
      </left>
      <right style="thin">
        <color indexed="8"/>
      </right>
      <top style="thin"/>
      <bottom style="hair"/>
    </border>
    <border>
      <left style="thin">
        <color indexed="8"/>
      </left>
      <right style="thin">
        <color indexed="8"/>
      </right>
      <top style="hair"/>
      <bottom style="hair"/>
    </border>
    <border>
      <left style="thin"/>
      <right style="thin"/>
      <top/>
      <bottom/>
    </border>
    <border>
      <left style="double"/>
      <right style="thin"/>
      <top/>
      <bottom style="double"/>
    </border>
    <border>
      <left style="thin"/>
      <right style="thin"/>
      <top/>
      <bottom style="double"/>
    </border>
    <border>
      <left style="thin"/>
      <right style="thin"/>
      <top style="thin"/>
      <bottom style="hair">
        <color indexed="8"/>
      </bottom>
    </border>
    <border>
      <left style="thin">
        <color indexed="8"/>
      </left>
      <right style="thin">
        <color indexed="8"/>
      </right>
      <top/>
      <bottom/>
    </border>
    <border>
      <left style="thin"/>
      <right style="medium"/>
      <top style="thin"/>
      <bottom style="hair"/>
    </border>
    <border>
      <left style="thin"/>
      <right style="medium"/>
      <top style="hair"/>
      <bottom/>
    </border>
    <border>
      <left style="thin"/>
      <right style="medium"/>
      <top/>
      <bottom style="hair"/>
    </border>
    <border>
      <left style="thin"/>
      <right style="double"/>
      <top style="thin"/>
      <bottom style="hair"/>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0" fillId="0" borderId="0">
      <alignment/>
      <protection/>
    </xf>
    <xf numFmtId="0" fontId="0" fillId="0" borderId="0">
      <alignment/>
      <protection/>
    </xf>
    <xf numFmtId="0" fontId="3" fillId="0" borderId="0" applyNumberFormat="0" applyFill="0" applyBorder="0" applyAlignment="0" applyProtection="0"/>
  </cellStyleXfs>
  <cellXfs count="234">
    <xf numFmtId="0" fontId="0" fillId="0" borderId="0" xfId="0"/>
    <xf numFmtId="0" fontId="2" fillId="0" borderId="0" xfId="0" applyFont="1" applyBorder="1" applyAlignment="1">
      <alignment horizontal="right" vertical="top" wrapText="1"/>
    </xf>
    <xf numFmtId="0" fontId="4" fillId="0" borderId="1" xfId="0" applyFont="1" applyBorder="1"/>
    <xf numFmtId="0" fontId="6" fillId="0" borderId="2" xfId="0" applyFont="1" applyBorder="1" applyAlignment="1">
      <alignment horizontal="left" vertical="top" wrapText="1"/>
    </xf>
    <xf numFmtId="0" fontId="6" fillId="0" borderId="3" xfId="0" applyFont="1" applyBorder="1"/>
    <xf numFmtId="0" fontId="6" fillId="0" borderId="0" xfId="0" applyFont="1" applyBorder="1"/>
    <xf numFmtId="0" fontId="6" fillId="0" borderId="0" xfId="0" applyFont="1"/>
    <xf numFmtId="0" fontId="6" fillId="0" borderId="4" xfId="0" applyFont="1" applyBorder="1" applyAlignment="1">
      <alignment horizontal="left" vertical="top" wrapText="1"/>
    </xf>
    <xf numFmtId="0" fontId="6" fillId="0" borderId="4" xfId="0" applyFont="1" applyBorder="1"/>
    <xf numFmtId="0" fontId="2" fillId="0" borderId="5" xfId="0" applyFont="1" applyFill="1" applyBorder="1" applyAlignment="1">
      <alignment horizontal="left" vertical="top"/>
    </xf>
    <xf numFmtId="0" fontId="2" fillId="0" borderId="6" xfId="0" applyFont="1" applyFill="1" applyBorder="1" applyAlignment="1">
      <alignment horizontal="left" vertical="top"/>
    </xf>
    <xf numFmtId="0" fontId="2" fillId="0" borderId="6" xfId="0" applyFont="1" applyBorder="1" applyAlignment="1">
      <alignment horizontal="center" vertical="top"/>
    </xf>
    <xf numFmtId="0" fontId="2" fillId="0" borderId="7" xfId="0" applyFont="1" applyBorder="1" applyAlignment="1">
      <alignment horizontal="center" vertical="top"/>
    </xf>
    <xf numFmtId="0" fontId="7" fillId="0" borderId="0" xfId="0" applyFont="1" applyBorder="1" applyAlignment="1">
      <alignment horizontal="right" vertical="top" wrapText="1"/>
    </xf>
    <xf numFmtId="165" fontId="7" fillId="0" borderId="0" xfId="0" applyNumberFormat="1" applyFont="1"/>
    <xf numFmtId="0" fontId="8" fillId="0" borderId="8" xfId="0" applyFont="1" applyBorder="1"/>
    <xf numFmtId="0" fontId="8" fillId="0" borderId="9" xfId="0" applyFont="1" applyBorder="1"/>
    <xf numFmtId="0" fontId="8" fillId="0" borderId="10" xfId="0" applyFont="1" applyBorder="1"/>
    <xf numFmtId="0" fontId="8" fillId="0" borderId="0" xfId="0" applyFont="1"/>
    <xf numFmtId="0" fontId="8" fillId="0" borderId="11" xfId="0" applyFont="1" applyBorder="1"/>
    <xf numFmtId="0" fontId="8" fillId="0" borderId="12" xfId="0" applyFont="1" applyBorder="1"/>
    <xf numFmtId="0" fontId="8" fillId="0" borderId="13" xfId="0" applyFont="1" applyBorder="1"/>
    <xf numFmtId="0" fontId="9" fillId="0" borderId="14" xfId="0" applyFont="1" applyBorder="1"/>
    <xf numFmtId="0" fontId="9" fillId="0" borderId="15" xfId="0" applyFont="1" applyBorder="1" applyAlignment="1">
      <alignment horizontal="left"/>
    </xf>
    <xf numFmtId="0" fontId="8" fillId="0" borderId="16" xfId="0" applyFont="1" applyBorder="1"/>
    <xf numFmtId="0" fontId="8" fillId="0" borderId="17" xfId="0" applyFont="1" applyBorder="1"/>
    <xf numFmtId="0" fontId="8" fillId="0" borderId="0" xfId="0" applyFont="1" applyBorder="1"/>
    <xf numFmtId="0" fontId="10" fillId="0" borderId="18" xfId="0" applyFont="1" applyBorder="1" applyAlignment="1">
      <alignment horizontal="center" vertical="center" wrapText="1"/>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2" fillId="0" borderId="19" xfId="0" applyFont="1" applyFill="1" applyBorder="1" applyAlignment="1">
      <alignment horizontal="center" vertical="top"/>
    </xf>
    <xf numFmtId="0" fontId="2" fillId="0" borderId="5" xfId="0" applyFont="1" applyBorder="1"/>
    <xf numFmtId="0" fontId="8" fillId="0" borderId="20" xfId="0" applyFont="1" applyBorder="1"/>
    <xf numFmtId="0" fontId="11" fillId="0" borderId="21" xfId="0" applyFont="1" applyFill="1" applyBorder="1" applyAlignment="1">
      <alignment horizontal="center" vertical="top"/>
    </xf>
    <xf numFmtId="0" fontId="11" fillId="0" borderId="22" xfId="0" applyFont="1" applyBorder="1"/>
    <xf numFmtId="165" fontId="11" fillId="0" borderId="23" xfId="0" applyNumberFormat="1" applyFont="1" applyBorder="1" applyAlignment="1">
      <alignment horizontal="right" vertical="top" wrapText="1"/>
    </xf>
    <xf numFmtId="0" fontId="8" fillId="0" borderId="0" xfId="0" applyFont="1" applyFill="1"/>
    <xf numFmtId="0" fontId="2" fillId="0" borderId="5" xfId="0" applyFont="1" applyBorder="1" applyAlignment="1">
      <alignment horizontal="left" vertical="top" wrapText="1"/>
    </xf>
    <xf numFmtId="165" fontId="11" fillId="0" borderId="20" xfId="0" applyNumberFormat="1" applyFont="1" applyBorder="1" applyAlignment="1">
      <alignment horizontal="right" vertical="top" wrapText="1"/>
    </xf>
    <xf numFmtId="0" fontId="11" fillId="0" borderId="24" xfId="0" applyFont="1" applyBorder="1" applyAlignment="1">
      <alignment horizontal="left" vertical="top" wrapText="1"/>
    </xf>
    <xf numFmtId="0" fontId="11" fillId="0" borderId="22" xfId="0" applyFont="1" applyBorder="1" applyAlignment="1">
      <alignment horizontal="left" vertical="top" wrapText="1"/>
    </xf>
    <xf numFmtId="0" fontId="11" fillId="0" borderId="25" xfId="0" applyFont="1" applyFill="1" applyBorder="1" applyAlignment="1">
      <alignment horizontal="center" vertical="top"/>
    </xf>
    <xf numFmtId="0" fontId="11" fillId="0" borderId="26" xfId="0" applyFont="1" applyBorder="1" applyAlignment="1">
      <alignment horizontal="left" vertical="top" wrapText="1"/>
    </xf>
    <xf numFmtId="165" fontId="8" fillId="0" borderId="27" xfId="0" applyNumberFormat="1" applyFont="1" applyBorder="1" applyAlignment="1">
      <alignment horizontal="right"/>
    </xf>
    <xf numFmtId="0" fontId="11" fillId="0" borderId="0" xfId="0" applyFont="1" applyFill="1" applyBorder="1" applyAlignment="1">
      <alignment horizontal="center" vertical="top"/>
    </xf>
    <xf numFmtId="0" fontId="11" fillId="0" borderId="0" xfId="0" applyFont="1" applyBorder="1" applyAlignment="1">
      <alignment horizontal="left" vertical="top" wrapText="1"/>
    </xf>
    <xf numFmtId="165" fontId="12" fillId="0" borderId="0" xfId="20" applyNumberFormat="1" applyFont="1" applyFill="1" applyBorder="1" applyAlignment="1">
      <alignment horizontal="right" vertical="top"/>
      <protection/>
    </xf>
    <xf numFmtId="165" fontId="2" fillId="0" borderId="0" xfId="0" applyNumberFormat="1" applyFont="1"/>
    <xf numFmtId="0" fontId="13" fillId="0" borderId="0" xfId="0" applyFont="1" applyBorder="1" applyAlignment="1">
      <alignment horizontal="right"/>
    </xf>
    <xf numFmtId="165" fontId="14" fillId="0" borderId="0" xfId="0" applyNumberFormat="1" applyFont="1"/>
    <xf numFmtId="0" fontId="8" fillId="0" borderId="18" xfId="0" applyFont="1" applyBorder="1" applyAlignment="1">
      <alignment horizontal="center" vertical="center" wrapText="1"/>
    </xf>
    <xf numFmtId="0" fontId="8" fillId="0" borderId="28" xfId="0" applyFont="1" applyBorder="1"/>
    <xf numFmtId="0" fontId="8" fillId="0" borderId="29" xfId="0" applyFont="1" applyBorder="1"/>
    <xf numFmtId="0" fontId="8" fillId="0" borderId="30" xfId="0" applyFont="1" applyBorder="1" applyAlignment="1">
      <alignment horizontal="center"/>
    </xf>
    <xf numFmtId="0" fontId="8" fillId="0" borderId="30" xfId="0" applyFont="1" applyBorder="1"/>
    <xf numFmtId="0" fontId="8" fillId="0" borderId="31" xfId="0" applyFont="1" applyBorder="1"/>
    <xf numFmtId="0" fontId="8" fillId="0" borderId="32" xfId="0" applyFont="1" applyBorder="1"/>
    <xf numFmtId="0" fontId="8" fillId="0" borderId="23" xfId="0" applyFont="1" applyBorder="1"/>
    <xf numFmtId="0" fontId="8" fillId="0" borderId="0" xfId="0" applyFont="1" applyBorder="1" applyAlignment="1">
      <alignment horizontal="center"/>
    </xf>
    <xf numFmtId="0" fontId="8" fillId="0" borderId="33" xfId="0" applyFont="1" applyBorder="1"/>
    <xf numFmtId="0" fontId="8" fillId="0" borderId="34" xfId="0" applyFont="1" applyBorder="1"/>
    <xf numFmtId="0" fontId="8" fillId="0" borderId="27" xfId="0" applyFont="1" applyBorder="1" applyAlignment="1">
      <alignment horizontal="left"/>
    </xf>
    <xf numFmtId="0" fontId="8" fillId="0" borderId="35" xfId="0" applyFont="1" applyBorder="1"/>
    <xf numFmtId="0" fontId="15" fillId="0" borderId="36" xfId="0" applyFont="1" applyBorder="1" applyAlignment="1">
      <alignment horizontal="center" vertical="center" wrapText="1"/>
    </xf>
    <xf numFmtId="0" fontId="8" fillId="0" borderId="5" xfId="0" applyFont="1" applyBorder="1" applyAlignment="1">
      <alignment horizontal="center" vertical="center" wrapText="1"/>
    </xf>
    <xf numFmtId="0" fontId="15" fillId="0" borderId="5" xfId="0" applyFont="1" applyBorder="1" applyAlignment="1">
      <alignment horizontal="center" vertical="center" wrapText="1"/>
    </xf>
    <xf numFmtId="0" fontId="8" fillId="0" borderId="37" xfId="0" applyFont="1" applyBorder="1" applyAlignment="1">
      <alignment horizontal="center" vertical="center" wrapText="1"/>
    </xf>
    <xf numFmtId="0" fontId="2" fillId="0" borderId="36" xfId="0" applyFont="1" applyFill="1" applyBorder="1" applyAlignment="1">
      <alignment horizontal="center" vertical="top"/>
    </xf>
    <xf numFmtId="0" fontId="8" fillId="0" borderId="5" xfId="0" applyFont="1" applyBorder="1" applyAlignment="1">
      <alignment horizontal="center"/>
    </xf>
    <xf numFmtId="0" fontId="8" fillId="0" borderId="5" xfId="0" applyFont="1" applyBorder="1"/>
    <xf numFmtId="0" fontId="8" fillId="0" borderId="37" xfId="0" applyFont="1" applyBorder="1"/>
    <xf numFmtId="0" fontId="10" fillId="0" borderId="24" xfId="0" applyFont="1" applyBorder="1" applyAlignment="1">
      <alignment horizontal="left" vertical="top" wrapText="1"/>
    </xf>
    <xf numFmtId="0" fontId="16" fillId="0" borderId="0" xfId="23" applyFont="1"/>
    <xf numFmtId="0" fontId="11" fillId="0" borderId="0" xfId="0" applyFont="1" applyBorder="1" applyAlignment="1">
      <alignment horizontal="center" vertical="top"/>
    </xf>
    <xf numFmtId="0" fontId="4" fillId="0" borderId="0" xfId="0" applyFont="1"/>
    <xf numFmtId="0" fontId="8" fillId="0" borderId="0" xfId="0" applyFont="1" applyAlignment="1">
      <alignment horizontal="center"/>
    </xf>
    <xf numFmtId="0" fontId="8" fillId="0" borderId="38" xfId="0" applyFont="1" applyBorder="1"/>
    <xf numFmtId="0" fontId="8" fillId="0" borderId="39" xfId="0" applyFont="1" applyBorder="1"/>
    <xf numFmtId="0" fontId="17" fillId="0" borderId="36" xfId="0" applyFont="1" applyFill="1" applyBorder="1" applyAlignment="1">
      <alignment horizontal="center" vertical="top"/>
    </xf>
    <xf numFmtId="0" fontId="17" fillId="0" borderId="5" xfId="0" applyFont="1" applyBorder="1" applyAlignment="1">
      <alignment vertical="top"/>
    </xf>
    <xf numFmtId="0" fontId="17" fillId="0" borderId="5" xfId="0" applyFont="1" applyBorder="1" applyAlignment="1">
      <alignment horizontal="center" vertical="top"/>
    </xf>
    <xf numFmtId="164" fontId="18" fillId="0" borderId="5" xfId="20" applyNumberFormat="1" applyFont="1" applyFill="1" applyBorder="1" applyAlignment="1">
      <alignment horizontal="right" vertical="top"/>
      <protection/>
    </xf>
    <xf numFmtId="0" fontId="17" fillId="0" borderId="37" xfId="0" applyFont="1" applyBorder="1" applyAlignment="1">
      <alignment vertical="top"/>
    </xf>
    <xf numFmtId="0" fontId="17" fillId="0" borderId="0" xfId="0" applyFont="1"/>
    <xf numFmtId="0" fontId="11" fillId="0" borderId="40" xfId="0" applyFont="1" applyFill="1" applyBorder="1" applyAlignment="1">
      <alignment horizontal="center" vertical="top"/>
    </xf>
    <xf numFmtId="0" fontId="11" fillId="0" borderId="41" xfId="0" applyFont="1" applyBorder="1" applyAlignment="1">
      <alignment horizontal="left" vertical="top" wrapText="1"/>
    </xf>
    <xf numFmtId="0" fontId="11" fillId="0" borderId="41" xfId="0" applyFont="1" applyBorder="1" applyAlignment="1">
      <alignment horizontal="center" vertical="top"/>
    </xf>
    <xf numFmtId="165" fontId="12" fillId="0" borderId="42" xfId="20" applyNumberFormat="1" applyFont="1" applyFill="1" applyBorder="1" applyAlignment="1">
      <alignment horizontal="right" vertical="top"/>
      <protection/>
    </xf>
    <xf numFmtId="0" fontId="10" fillId="0" borderId="41" xfId="0" applyFont="1" applyBorder="1" applyAlignment="1">
      <alignment horizontal="left" vertical="top" wrapText="1"/>
    </xf>
    <xf numFmtId="0" fontId="8" fillId="0" borderId="3" xfId="0" applyFont="1" applyBorder="1"/>
    <xf numFmtId="164" fontId="17" fillId="0" borderId="0" xfId="0" applyNumberFormat="1" applyFont="1"/>
    <xf numFmtId="0" fontId="11" fillId="0" borderId="43" xfId="0" applyFont="1" applyFill="1" applyBorder="1" applyAlignment="1">
      <alignment horizontal="center"/>
    </xf>
    <xf numFmtId="0" fontId="11" fillId="0" borderId="44" xfId="0" applyFont="1" applyBorder="1" applyAlignment="1">
      <alignment horizontal="left"/>
    </xf>
    <xf numFmtId="0" fontId="11" fillId="0" borderId="44" xfId="0" applyFont="1" applyBorder="1" applyAlignment="1">
      <alignment horizontal="center"/>
    </xf>
    <xf numFmtId="0" fontId="10" fillId="0" borderId="44" xfId="0" applyFont="1" applyBorder="1" applyAlignment="1">
      <alignment horizontal="left" wrapText="1"/>
    </xf>
    <xf numFmtId="0" fontId="11" fillId="0" borderId="45" xfId="0" applyFont="1" applyFill="1" applyBorder="1" applyAlignment="1">
      <alignment horizontal="center"/>
    </xf>
    <xf numFmtId="0" fontId="11" fillId="0" borderId="24" xfId="0" applyFont="1" applyBorder="1" applyAlignment="1">
      <alignment horizontal="left"/>
    </xf>
    <xf numFmtId="0" fontId="11" fillId="0" borderId="24" xfId="0" applyFont="1" applyBorder="1" applyAlignment="1">
      <alignment horizontal="center"/>
    </xf>
    <xf numFmtId="164" fontId="12" fillId="0" borderId="24" xfId="20" applyNumberFormat="1" applyFont="1" applyFill="1" applyBorder="1" applyAlignment="1">
      <alignment horizontal="center"/>
      <protection/>
    </xf>
    <xf numFmtId="0" fontId="10" fillId="0" borderId="24" xfId="0" applyFont="1" applyBorder="1" applyAlignment="1">
      <alignment horizontal="left" wrapText="1"/>
    </xf>
    <xf numFmtId="0" fontId="10" fillId="0" borderId="4" xfId="0" applyFont="1" applyBorder="1" applyAlignment="1">
      <alignment horizontal="center" wrapText="1"/>
    </xf>
    <xf numFmtId="0" fontId="11" fillId="0" borderId="46" xfId="0" applyFont="1" applyFill="1" applyBorder="1" applyAlignment="1">
      <alignment horizontal="center"/>
    </xf>
    <xf numFmtId="0" fontId="11" fillId="0" borderId="22" xfId="0" applyFont="1" applyBorder="1" applyAlignment="1">
      <alignment/>
    </xf>
    <xf numFmtId="0" fontId="11" fillId="0" borderId="22" xfId="0" applyFont="1" applyBorder="1" applyAlignment="1">
      <alignment horizontal="center"/>
    </xf>
    <xf numFmtId="165" fontId="12" fillId="0" borderId="47" xfId="20" applyNumberFormat="1" applyFont="1" applyFill="1" applyBorder="1" applyAlignment="1">
      <alignment horizontal="right"/>
      <protection/>
    </xf>
    <xf numFmtId="0" fontId="10" fillId="0" borderId="22" xfId="0" applyFont="1" applyBorder="1" applyAlignment="1">
      <alignment horizontal="left" wrapText="1"/>
    </xf>
    <xf numFmtId="165" fontId="12" fillId="0" borderId="48" xfId="20" applyNumberFormat="1" applyFont="1" applyFill="1" applyBorder="1" applyAlignment="1">
      <alignment horizontal="right"/>
      <protection/>
    </xf>
    <xf numFmtId="0" fontId="11" fillId="0" borderId="49" xfId="0" applyFont="1" applyBorder="1" applyAlignment="1">
      <alignment horizontal="left" wrapText="1"/>
    </xf>
    <xf numFmtId="0" fontId="11" fillId="0" borderId="49" xfId="0" applyFont="1" applyBorder="1" applyAlignment="1">
      <alignment horizontal="center"/>
    </xf>
    <xf numFmtId="0" fontId="11" fillId="0" borderId="46" xfId="0" applyFont="1" applyFill="1" applyBorder="1" applyAlignment="1">
      <alignment horizontal="center" vertical="top"/>
    </xf>
    <xf numFmtId="0" fontId="11" fillId="0" borderId="49" xfId="0" applyFont="1" applyBorder="1" applyAlignment="1">
      <alignment horizontal="left" vertical="top" wrapText="1"/>
    </xf>
    <xf numFmtId="0" fontId="11" fillId="0" borderId="49" xfId="0" applyFont="1" applyBorder="1" applyAlignment="1">
      <alignment horizontal="center" vertical="top"/>
    </xf>
    <xf numFmtId="165" fontId="12" fillId="0" borderId="50" xfId="20" applyNumberFormat="1" applyFont="1" applyFill="1" applyBorder="1" applyAlignment="1">
      <alignment horizontal="right" vertical="top"/>
      <protection/>
    </xf>
    <xf numFmtId="0" fontId="10" fillId="0" borderId="49" xfId="0" applyFont="1" applyBorder="1" applyAlignment="1">
      <alignment horizontal="left" vertical="top" wrapText="1"/>
    </xf>
    <xf numFmtId="0" fontId="10" fillId="0" borderId="37" xfId="0" applyFont="1" applyBorder="1"/>
    <xf numFmtId="0" fontId="11" fillId="0" borderId="24" xfId="0" applyFont="1" applyBorder="1"/>
    <xf numFmtId="165" fontId="12" fillId="0" borderId="51" xfId="20" applyNumberFormat="1" applyFont="1" applyFill="1" applyBorder="1" applyAlignment="1">
      <alignment horizontal="right" vertical="top"/>
      <protection/>
    </xf>
    <xf numFmtId="0" fontId="10" fillId="0" borderId="24" xfId="0" applyFont="1" applyBorder="1"/>
    <xf numFmtId="0" fontId="11" fillId="0" borderId="24" xfId="0" applyFont="1" applyBorder="1" applyAlignment="1">
      <alignment horizontal="center" vertical="top"/>
    </xf>
    <xf numFmtId="165" fontId="12" fillId="0" borderId="48" xfId="20" applyNumberFormat="1" applyFont="1" applyFill="1" applyBorder="1" applyAlignment="1">
      <alignment horizontal="right" vertical="top"/>
      <protection/>
    </xf>
    <xf numFmtId="0" fontId="2" fillId="0" borderId="36" xfId="0" applyFont="1" applyFill="1" applyBorder="1" applyAlignment="1">
      <alignment horizontal="center" vertical="center"/>
    </xf>
    <xf numFmtId="0" fontId="2" fillId="0" borderId="5" xfId="0" applyFont="1" applyBorder="1" applyAlignment="1">
      <alignment horizontal="center" vertical="center"/>
    </xf>
    <xf numFmtId="0" fontId="8" fillId="0" borderId="5" xfId="0" applyFont="1" applyBorder="1" applyAlignment="1">
      <alignment horizontal="center" vertical="center"/>
    </xf>
    <xf numFmtId="165" fontId="12" fillId="0" borderId="5" xfId="20" applyNumberFormat="1" applyFont="1" applyFill="1" applyBorder="1" applyAlignment="1">
      <alignment horizontal="center" vertical="center"/>
      <protection/>
    </xf>
    <xf numFmtId="0" fontId="2" fillId="0" borderId="0" xfId="0" applyFont="1" applyFill="1" applyBorder="1" applyAlignment="1">
      <alignment horizontal="center" vertical="top"/>
    </xf>
    <xf numFmtId="0" fontId="2" fillId="0" borderId="0" xfId="0" applyFont="1" applyBorder="1"/>
    <xf numFmtId="0" fontId="8" fillId="0" borderId="18" xfId="0" applyFont="1" applyBorder="1"/>
    <xf numFmtId="0" fontId="8" fillId="0" borderId="52" xfId="0" applyFont="1" applyBorder="1" applyAlignment="1">
      <alignment horizontal="center"/>
    </xf>
    <xf numFmtId="0" fontId="8" fillId="0" borderId="44" xfId="0" applyFont="1" applyBorder="1" applyAlignment="1">
      <alignment wrapText="1"/>
    </xf>
    <xf numFmtId="0" fontId="8" fillId="0" borderId="53" xfId="0" applyFont="1" applyBorder="1" applyAlignment="1">
      <alignment horizontal="center"/>
    </xf>
    <xf numFmtId="0" fontId="8" fillId="0" borderId="24" xfId="0" applyFont="1" applyBorder="1" applyAlignment="1">
      <alignment wrapText="1"/>
    </xf>
    <xf numFmtId="0" fontId="8" fillId="0" borderId="54" xfId="0" applyFont="1" applyBorder="1" applyAlignment="1">
      <alignment horizontal="center"/>
    </xf>
    <xf numFmtId="0" fontId="8" fillId="0" borderId="49" xfId="0" applyFont="1" applyBorder="1" applyAlignment="1">
      <alignment wrapText="1"/>
    </xf>
    <xf numFmtId="0" fontId="8" fillId="0" borderId="19" xfId="0" applyFont="1" applyBorder="1" applyAlignment="1">
      <alignment horizontal="center"/>
    </xf>
    <xf numFmtId="0" fontId="8" fillId="0" borderId="21" xfId="0" applyFont="1" applyBorder="1" applyAlignment="1">
      <alignment horizontal="center"/>
    </xf>
    <xf numFmtId="0" fontId="8" fillId="0" borderId="22" xfId="0" applyFont="1" applyBorder="1" applyAlignment="1">
      <alignment wrapText="1"/>
    </xf>
    <xf numFmtId="0" fontId="8" fillId="0" borderId="25" xfId="0" applyFont="1" applyBorder="1" applyAlignment="1">
      <alignment horizontal="center"/>
    </xf>
    <xf numFmtId="0" fontId="8" fillId="0" borderId="26" xfId="0" applyFont="1" applyBorder="1" applyAlignment="1">
      <alignment wrapText="1"/>
    </xf>
    <xf numFmtId="0" fontId="10" fillId="0" borderId="49" xfId="0" applyFont="1" applyBorder="1" applyAlignment="1">
      <alignment horizontal="left" wrapText="1"/>
    </xf>
    <xf numFmtId="0" fontId="11" fillId="0" borderId="24" xfId="0" applyFont="1" applyBorder="1" applyAlignment="1">
      <alignment/>
    </xf>
    <xf numFmtId="0" fontId="11" fillId="0" borderId="49" xfId="0" applyFont="1" applyBorder="1" applyAlignment="1">
      <alignment/>
    </xf>
    <xf numFmtId="0" fontId="8" fillId="0" borderId="17" xfId="0" applyFont="1" applyBorder="1" applyAlignment="1">
      <alignment horizontal="center"/>
    </xf>
    <xf numFmtId="0" fontId="8" fillId="0" borderId="55" xfId="0" applyFont="1" applyBorder="1"/>
    <xf numFmtId="0" fontId="8" fillId="0" borderId="56" xfId="0" applyFont="1" applyBorder="1"/>
    <xf numFmtId="0" fontId="8" fillId="0" borderId="57" xfId="0" applyFont="1" applyBorder="1"/>
    <xf numFmtId="0" fontId="8" fillId="0" borderId="58" xfId="0" applyFont="1" applyBorder="1"/>
    <xf numFmtId="0" fontId="8" fillId="0" borderId="59" xfId="0" applyFont="1" applyBorder="1" applyAlignment="1">
      <alignment horizontal="center"/>
    </xf>
    <xf numFmtId="0" fontId="8" fillId="0" borderId="59" xfId="0" applyFont="1" applyBorder="1"/>
    <xf numFmtId="0" fontId="8" fillId="0" borderId="60" xfId="0" applyFont="1" applyBorder="1"/>
    <xf numFmtId="0" fontId="11" fillId="0" borderId="44" xfId="0" applyFont="1" applyBorder="1" applyAlignment="1">
      <alignment/>
    </xf>
    <xf numFmtId="165" fontId="12" fillId="0" borderId="61" xfId="20" applyNumberFormat="1" applyFont="1" applyFill="1" applyBorder="1" applyAlignment="1">
      <alignment horizontal="right"/>
      <protection/>
    </xf>
    <xf numFmtId="0" fontId="11" fillId="0" borderId="24" xfId="0" applyFont="1" applyBorder="1" applyAlignment="1">
      <alignment horizontal="center" wrapText="1"/>
    </xf>
    <xf numFmtId="0" fontId="11" fillId="0" borderId="24" xfId="0" applyFont="1" applyBorder="1" applyAlignment="1">
      <alignment horizontal="left" wrapText="1"/>
    </xf>
    <xf numFmtId="165" fontId="12" fillId="0" borderId="62" xfId="20" applyNumberFormat="1" applyFont="1" applyFill="1" applyBorder="1" applyAlignment="1">
      <alignment horizontal="center"/>
      <protection/>
    </xf>
    <xf numFmtId="165" fontId="12" fillId="0" borderId="62" xfId="20" applyNumberFormat="1" applyFont="1" applyFill="1" applyBorder="1" applyAlignment="1">
      <alignment horizontal="right"/>
      <protection/>
    </xf>
    <xf numFmtId="0" fontId="11" fillId="0" borderId="45" xfId="0" applyFont="1" applyFill="1" applyBorder="1" applyAlignment="1">
      <alignment horizontal="center" vertical="top"/>
    </xf>
    <xf numFmtId="165" fontId="12" fillId="0" borderId="62" xfId="20" applyNumberFormat="1" applyFont="1" applyFill="1" applyBorder="1" applyAlignment="1">
      <alignment horizontal="right" vertical="top"/>
      <protection/>
    </xf>
    <xf numFmtId="0" fontId="2" fillId="0" borderId="5" xfId="0" applyFont="1" applyBorder="1" applyAlignment="1">
      <alignment wrapText="1"/>
    </xf>
    <xf numFmtId="0" fontId="11" fillId="0" borderId="22" xfId="0" applyFont="1" applyBorder="1" applyAlignment="1">
      <alignment horizontal="left" wrapText="1"/>
    </xf>
    <xf numFmtId="165" fontId="12" fillId="0" borderId="51" xfId="20" applyNumberFormat="1" applyFont="1" applyFill="1" applyBorder="1" applyAlignment="1">
      <alignment horizontal="right"/>
      <protection/>
    </xf>
    <xf numFmtId="0" fontId="10" fillId="0" borderId="24" xfId="0" applyFont="1" applyBorder="1" applyAlignment="1">
      <alignment/>
    </xf>
    <xf numFmtId="0" fontId="10" fillId="0" borderId="49" xfId="0" applyFont="1" applyBorder="1" applyAlignment="1">
      <alignment/>
    </xf>
    <xf numFmtId="0" fontId="11" fillId="0" borderId="41" xfId="0" applyFont="1" applyBorder="1" applyAlignment="1">
      <alignment horizontal="center" wrapText="1"/>
    </xf>
    <xf numFmtId="0" fontId="11" fillId="0" borderId="41" xfId="0" applyFont="1" applyBorder="1" applyAlignment="1">
      <alignment horizontal="left" wrapText="1"/>
    </xf>
    <xf numFmtId="0" fontId="11" fillId="0" borderId="41" xfId="0" applyFont="1" applyBorder="1" applyAlignment="1">
      <alignment horizontal="center"/>
    </xf>
    <xf numFmtId="165" fontId="12" fillId="0" borderId="42" xfId="20" applyNumberFormat="1" applyFont="1" applyFill="1" applyBorder="1" applyAlignment="1">
      <alignment horizontal="center"/>
      <protection/>
    </xf>
    <xf numFmtId="165" fontId="12" fillId="0" borderId="42" xfId="20" applyNumberFormat="1" applyFont="1" applyFill="1" applyBorder="1" applyAlignment="1">
      <alignment horizontal="right"/>
      <protection/>
    </xf>
    <xf numFmtId="0" fontId="10" fillId="0" borderId="41" xfId="0" applyFont="1" applyBorder="1" applyAlignment="1">
      <alignment horizontal="left" wrapText="1"/>
    </xf>
    <xf numFmtId="0" fontId="11" fillId="0" borderId="40" xfId="0" applyFont="1" applyFill="1" applyBorder="1" applyAlignment="1">
      <alignment horizontal="center"/>
    </xf>
    <xf numFmtId="0" fontId="11" fillId="0" borderId="63" xfId="0" applyFont="1" applyBorder="1" applyAlignment="1">
      <alignment/>
    </xf>
    <xf numFmtId="0" fontId="11" fillId="0" borderId="63" xfId="0" applyFont="1" applyBorder="1" applyAlignment="1">
      <alignment horizontal="center"/>
    </xf>
    <xf numFmtId="165" fontId="12" fillId="0" borderId="0" xfId="20" applyNumberFormat="1" applyFont="1" applyFill="1" applyBorder="1" applyAlignment="1">
      <alignment horizontal="right"/>
      <protection/>
    </xf>
    <xf numFmtId="0" fontId="10" fillId="0" borderId="63" xfId="0" applyFont="1" applyBorder="1" applyAlignment="1">
      <alignment horizontal="left" wrapText="1"/>
    </xf>
    <xf numFmtId="0" fontId="13" fillId="0" borderId="0" xfId="0" applyFont="1"/>
    <xf numFmtId="0" fontId="8" fillId="0" borderId="0" xfId="0" applyFont="1" applyAlignment="1">
      <alignment wrapText="1"/>
    </xf>
    <xf numFmtId="0" fontId="11" fillId="0" borderId="43" xfId="0" applyFont="1" applyFill="1" applyBorder="1" applyAlignment="1">
      <alignment horizontal="left"/>
    </xf>
    <xf numFmtId="0" fontId="11" fillId="0" borderId="45" xfId="0" applyFont="1" applyFill="1" applyBorder="1" applyAlignment="1">
      <alignment horizontal="left"/>
    </xf>
    <xf numFmtId="0" fontId="11" fillId="0" borderId="64" xfId="0" applyFont="1" applyFill="1" applyBorder="1" applyAlignment="1">
      <alignment horizontal="center"/>
    </xf>
    <xf numFmtId="0" fontId="11" fillId="0" borderId="65" xfId="0" applyFont="1" applyBorder="1" applyAlignment="1">
      <alignment horizontal="left"/>
    </xf>
    <xf numFmtId="0" fontId="11" fillId="0" borderId="65" xfId="0" applyFont="1" applyBorder="1" applyAlignment="1">
      <alignment horizontal="center"/>
    </xf>
    <xf numFmtId="165" fontId="12" fillId="0" borderId="65" xfId="20" applyNumberFormat="1" applyFont="1" applyFill="1" applyBorder="1" applyAlignment="1">
      <alignment horizontal="right"/>
      <protection/>
    </xf>
    <xf numFmtId="0" fontId="10" fillId="0" borderId="65" xfId="0" applyFont="1" applyBorder="1" applyAlignment="1">
      <alignment horizontal="left" wrapText="1"/>
    </xf>
    <xf numFmtId="0" fontId="16" fillId="0" borderId="0" xfId="23" applyFont="1" applyFill="1"/>
    <xf numFmtId="0" fontId="13" fillId="0" borderId="0" xfId="0" applyFont="1" applyFill="1" applyAlignment="1">
      <alignment wrapText="1"/>
    </xf>
    <xf numFmtId="0" fontId="13" fillId="0" borderId="0" xfId="0" applyFont="1" applyFill="1"/>
    <xf numFmtId="165" fontId="12" fillId="0" borderId="63" xfId="20" applyNumberFormat="1" applyFont="1" applyFill="1" applyBorder="1" applyAlignment="1">
      <alignment horizontal="right" vertical="top"/>
      <protection/>
    </xf>
    <xf numFmtId="165" fontId="12" fillId="0" borderId="66" xfId="20" applyNumberFormat="1" applyFont="1" applyFill="1" applyBorder="1" applyAlignment="1">
      <alignment horizontal="right"/>
      <protection/>
    </xf>
    <xf numFmtId="165" fontId="12" fillId="0" borderId="66" xfId="20" applyNumberFormat="1" applyFont="1" applyFill="1" applyBorder="1" applyAlignment="1" applyProtection="1">
      <alignment horizontal="right"/>
      <protection locked="0"/>
    </xf>
    <xf numFmtId="165" fontId="12" fillId="0" borderId="50" xfId="20" applyNumberFormat="1" applyFont="1" applyFill="1" applyBorder="1" applyAlignment="1" applyProtection="1">
      <alignment horizontal="right"/>
      <protection locked="0"/>
    </xf>
    <xf numFmtId="165" fontId="12" fillId="0" borderId="47" xfId="20" applyNumberFormat="1" applyFont="1" applyFill="1" applyBorder="1" applyAlignment="1" applyProtection="1">
      <alignment horizontal="right"/>
      <protection locked="0"/>
    </xf>
    <xf numFmtId="165" fontId="12" fillId="0" borderId="42" xfId="20" applyNumberFormat="1" applyFont="1" applyFill="1" applyBorder="1" applyAlignment="1" applyProtection="1">
      <alignment horizontal="right"/>
      <protection locked="0"/>
    </xf>
    <xf numFmtId="0" fontId="5" fillId="0" borderId="4" xfId="0" applyFont="1" applyBorder="1" applyAlignment="1" applyProtection="1">
      <alignment horizontal="left" wrapText="1"/>
      <protection locked="0"/>
    </xf>
    <xf numFmtId="0" fontId="5" fillId="0" borderId="2" xfId="0" applyFont="1" applyBorder="1" applyAlignment="1" applyProtection="1">
      <alignment horizontal="left" wrapText="1"/>
      <protection locked="0"/>
    </xf>
    <xf numFmtId="0" fontId="5" fillId="0" borderId="3" xfId="0" applyFont="1" applyBorder="1" applyAlignment="1" applyProtection="1">
      <alignment/>
      <protection locked="0"/>
    </xf>
    <xf numFmtId="0" fontId="6" fillId="0" borderId="4" xfId="0" applyFont="1" applyBorder="1" applyAlignment="1" applyProtection="1">
      <alignment horizontal="left" wrapText="1"/>
      <protection locked="0"/>
    </xf>
    <xf numFmtId="0" fontId="6" fillId="0" borderId="4" xfId="0" applyFont="1" applyBorder="1" applyAlignment="1" applyProtection="1">
      <alignment/>
      <protection locked="0"/>
    </xf>
    <xf numFmtId="165" fontId="12" fillId="0" borderId="48" xfId="20" applyNumberFormat="1" applyFont="1" applyFill="1" applyBorder="1" applyAlignment="1" applyProtection="1">
      <alignment horizontal="right"/>
      <protection locked="0"/>
    </xf>
    <xf numFmtId="165" fontId="12" fillId="0" borderId="51" xfId="20" applyNumberFormat="1" applyFont="1" applyFill="1" applyBorder="1" applyAlignment="1" applyProtection="1">
      <alignment horizontal="right"/>
      <protection locked="0"/>
    </xf>
    <xf numFmtId="0" fontId="6" fillId="0" borderId="3" xfId="0" applyFont="1" applyBorder="1" applyAlignment="1" applyProtection="1">
      <alignment/>
      <protection locked="0"/>
    </xf>
    <xf numFmtId="165" fontId="12" fillId="0" borderId="67" xfId="20" applyNumberFormat="1" applyFont="1" applyFill="1" applyBorder="1" applyAlignment="1" applyProtection="1">
      <alignment horizontal="right"/>
      <protection locked="0"/>
    </xf>
    <xf numFmtId="0" fontId="6" fillId="0" borderId="2" xfId="0" applyFont="1" applyBorder="1" applyAlignment="1" applyProtection="1">
      <alignment/>
      <protection locked="0"/>
    </xf>
    <xf numFmtId="0" fontId="6" fillId="0" borderId="2" xfId="0" applyFont="1" applyBorder="1" applyAlignment="1" applyProtection="1">
      <alignment horizontal="left" wrapText="1"/>
      <protection locked="0"/>
    </xf>
    <xf numFmtId="0" fontId="6" fillId="2" borderId="4" xfId="0" applyFont="1" applyFill="1" applyBorder="1" applyAlignment="1" applyProtection="1">
      <alignment horizontal="center" wrapText="1"/>
      <protection locked="0"/>
    </xf>
    <xf numFmtId="0" fontId="6" fillId="2" borderId="2" xfId="0" applyFont="1" applyFill="1" applyBorder="1" applyAlignment="1" applyProtection="1">
      <alignment horizontal="center" wrapText="1"/>
      <protection locked="0"/>
    </xf>
    <xf numFmtId="165" fontId="12" fillId="0" borderId="44" xfId="20" applyNumberFormat="1" applyFont="1" applyFill="1" applyBorder="1" applyAlignment="1" applyProtection="1">
      <alignment horizontal="right"/>
      <protection locked="0"/>
    </xf>
    <xf numFmtId="165" fontId="12" fillId="0" borderId="62" xfId="20" applyNumberFormat="1" applyFont="1" applyFill="1" applyBorder="1" applyAlignment="1" applyProtection="1">
      <alignment horizontal="right"/>
      <protection locked="0"/>
    </xf>
    <xf numFmtId="0" fontId="8" fillId="0" borderId="5" xfId="0" applyFont="1" applyBorder="1" applyAlignment="1" applyProtection="1">
      <alignment horizontal="center" vertical="center"/>
      <protection locked="0"/>
    </xf>
    <xf numFmtId="0" fontId="8" fillId="0" borderId="37" xfId="0" applyFont="1" applyBorder="1" applyAlignment="1" applyProtection="1">
      <alignment horizontal="center" vertical="center"/>
      <protection locked="0"/>
    </xf>
    <xf numFmtId="0" fontId="11" fillId="0" borderId="44" xfId="0" applyFont="1" applyBorder="1" applyAlignment="1" applyProtection="1">
      <alignment horizontal="center" vertical="top"/>
      <protection locked="0"/>
    </xf>
    <xf numFmtId="0" fontId="11" fillId="0" borderId="68" xfId="0" applyFont="1" applyBorder="1" applyAlignment="1" applyProtection="1">
      <alignment horizontal="center" vertical="top"/>
      <protection locked="0"/>
    </xf>
    <xf numFmtId="0" fontId="8" fillId="0" borderId="24" xfId="0" applyFont="1" applyBorder="1" applyAlignment="1" applyProtection="1">
      <alignment horizontal="center"/>
      <protection locked="0"/>
    </xf>
    <xf numFmtId="0" fontId="8" fillId="0" borderId="23" xfId="0" applyFont="1" applyBorder="1" applyProtection="1">
      <protection locked="0"/>
    </xf>
    <xf numFmtId="0" fontId="8" fillId="0" borderId="49" xfId="0" applyFont="1" applyBorder="1" applyAlignment="1" applyProtection="1">
      <alignment horizontal="center"/>
      <protection locked="0"/>
    </xf>
    <xf numFmtId="0" fontId="8" fillId="0" borderId="69" xfId="0" applyFont="1" applyBorder="1" applyProtection="1">
      <protection locked="0"/>
    </xf>
    <xf numFmtId="0" fontId="8" fillId="0" borderId="5" xfId="0" applyFont="1" applyBorder="1" applyAlignment="1" applyProtection="1">
      <alignment horizontal="center"/>
      <protection locked="0"/>
    </xf>
    <xf numFmtId="0" fontId="8" fillId="0" borderId="20" xfId="0" applyFont="1" applyBorder="1" applyProtection="1">
      <protection locked="0"/>
    </xf>
    <xf numFmtId="0" fontId="8" fillId="0" borderId="22" xfId="0" applyFont="1" applyBorder="1" applyAlignment="1" applyProtection="1">
      <alignment horizontal="center"/>
      <protection locked="0"/>
    </xf>
    <xf numFmtId="0" fontId="8" fillId="0" borderId="70" xfId="0" applyFont="1" applyBorder="1" applyProtection="1">
      <protection locked="0"/>
    </xf>
    <xf numFmtId="0" fontId="8" fillId="0" borderId="26" xfId="0" applyFont="1" applyBorder="1" applyAlignment="1" applyProtection="1">
      <alignment horizontal="center"/>
      <protection locked="0"/>
    </xf>
    <xf numFmtId="0" fontId="8" fillId="0" borderId="27" xfId="0" applyFont="1" applyBorder="1" applyProtection="1">
      <protection locked="0"/>
    </xf>
    <xf numFmtId="165" fontId="12" fillId="0" borderId="47" xfId="20" applyNumberFormat="1" applyFont="1" applyFill="1" applyBorder="1" applyAlignment="1" applyProtection="1">
      <alignment horizontal="right"/>
      <protection/>
    </xf>
    <xf numFmtId="0" fontId="6" fillId="0" borderId="4" xfId="0" applyFont="1" applyBorder="1" applyAlignment="1" applyProtection="1">
      <alignment horizontal="left" wrapText="1"/>
      <protection/>
    </xf>
    <xf numFmtId="0" fontId="10" fillId="0" borderId="71" xfId="0" applyFont="1" applyBorder="1" applyAlignment="1" applyProtection="1">
      <alignment horizontal="center" wrapText="1"/>
      <protection locked="0"/>
    </xf>
    <xf numFmtId="0" fontId="11" fillId="0" borderId="44" xfId="0" applyFont="1" applyBorder="1" applyAlignment="1" applyProtection="1">
      <alignment horizontal="center"/>
      <protection locked="0"/>
    </xf>
    <xf numFmtId="0" fontId="11" fillId="0" borderId="44" xfId="0" applyFont="1" applyBorder="1" applyAlignment="1" applyProtection="1">
      <alignment horizontal="left"/>
      <protection locked="0"/>
    </xf>
    <xf numFmtId="164" fontId="12" fillId="0" borderId="24" xfId="20" applyNumberFormat="1" applyFont="1" applyFill="1" applyBorder="1" applyAlignment="1" applyProtection="1">
      <alignment horizontal="left"/>
      <protection locked="0"/>
    </xf>
    <xf numFmtId="164" fontId="12" fillId="0" borderId="24" xfId="20" applyNumberFormat="1" applyFont="1" applyFill="1" applyBorder="1" applyAlignment="1" applyProtection="1">
      <alignment horizontal="right"/>
      <protection locked="0"/>
    </xf>
    <xf numFmtId="0" fontId="10" fillId="0" borderId="71" xfId="0" applyFont="1" applyBorder="1" applyAlignment="1" applyProtection="1">
      <alignment horizontal="left" wrapText="1"/>
      <protection locked="0"/>
    </xf>
    <xf numFmtId="0" fontId="10" fillId="0" borderId="4" xfId="0" applyFont="1" applyBorder="1" applyAlignment="1" applyProtection="1">
      <alignment horizontal="left" wrapText="1"/>
      <protection locked="0"/>
    </xf>
    <xf numFmtId="165" fontId="12" fillId="0" borderId="47" xfId="20" applyNumberFormat="1" applyFont="1" applyFill="1" applyBorder="1" applyAlignment="1" applyProtection="1">
      <alignment horizontal="center"/>
      <protection locked="0"/>
    </xf>
    <xf numFmtId="165" fontId="12" fillId="0" borderId="65" xfId="20" applyNumberFormat="1" applyFont="1" applyFill="1" applyBorder="1" applyAlignment="1" applyProtection="1">
      <alignment horizontal="center"/>
      <protection locked="0"/>
    </xf>
    <xf numFmtId="0" fontId="11" fillId="0" borderId="4" xfId="0" applyFont="1" applyBorder="1" applyAlignment="1" applyProtection="1">
      <alignment horizontal="left" wrapText="1"/>
      <protection locked="0"/>
    </xf>
    <xf numFmtId="0" fontId="11" fillId="0" borderId="3" xfId="0" applyFont="1" applyBorder="1" applyAlignment="1" applyProtection="1">
      <alignment horizontal="left" wrapText="1"/>
      <protection locked="0"/>
    </xf>
    <xf numFmtId="165" fontId="11" fillId="0" borderId="70" xfId="0" applyNumberFormat="1" applyFont="1" applyBorder="1" applyAlignment="1" applyProtection="1">
      <alignment horizontal="right" vertical="top" wrapText="1"/>
      <protection locked="0"/>
    </xf>
  </cellXfs>
  <cellStyles count="10">
    <cellStyle name="Normal" xfId="0"/>
    <cellStyle name="Percent" xfId="15"/>
    <cellStyle name="Currency" xfId="16"/>
    <cellStyle name="Currency [0]" xfId="17"/>
    <cellStyle name="Comma" xfId="18"/>
    <cellStyle name="Comma [0]" xfId="19"/>
    <cellStyle name="normální_Zadávací podklad pro profese" xfId="20"/>
    <cellStyle name="Normal 3" xfId="21"/>
    <cellStyle name="Normal 2" xfId="22"/>
    <cellStyle name="Hyperlink" xfId="2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customXml" Target="../customXml/item1.xml" /><Relationship Id="rId25" Type="http://schemas.openxmlformats.org/officeDocument/2006/relationships/customXml" Target="../customXml/item2.xml" /><Relationship Id="rId26" Type="http://schemas.openxmlformats.org/officeDocument/2006/relationships/customXml" Target="../customXml/item3.xml" /><Relationship Id="rId2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H55"/>
  <sheetViews>
    <sheetView tabSelected="1" zoomScale="85" zoomScaleNormal="85" workbookViewId="0" topLeftCell="A1">
      <selection activeCell="D32" sqref="D32"/>
    </sheetView>
  </sheetViews>
  <sheetFormatPr defaultColWidth="8.7109375" defaultRowHeight="15"/>
  <cols>
    <col min="1" max="1" width="1.421875" style="18" customWidth="1"/>
    <col min="2" max="2" width="22.28125" style="18" bestFit="1" customWidth="1"/>
    <col min="3" max="3" width="93.00390625" style="18" bestFit="1" customWidth="1"/>
    <col min="4" max="4" width="22.7109375" style="18" customWidth="1"/>
    <col min="5" max="5" width="15.57421875" style="18" customWidth="1"/>
    <col min="6" max="16384" width="8.7109375" style="18" customWidth="1"/>
  </cols>
  <sheetData>
    <row r="1" spans="2:4" ht="15">
      <c r="B1" s="15" t="s">
        <v>0</v>
      </c>
      <c r="C1" s="16" t="s">
        <v>274</v>
      </c>
      <c r="D1" s="17"/>
    </row>
    <row r="2" spans="2:4" ht="15">
      <c r="B2" s="19" t="s">
        <v>1</v>
      </c>
      <c r="C2" s="20" t="s">
        <v>264</v>
      </c>
      <c r="D2" s="21"/>
    </row>
    <row r="3" spans="2:4" ht="15">
      <c r="B3" s="19" t="s">
        <v>265</v>
      </c>
      <c r="C3" s="20" t="s">
        <v>266</v>
      </c>
      <c r="D3" s="21"/>
    </row>
    <row r="4" spans="2:4" ht="15">
      <c r="B4" s="19" t="s">
        <v>3</v>
      </c>
      <c r="C4" s="20" t="s">
        <v>263</v>
      </c>
      <c r="D4" s="21"/>
    </row>
    <row r="5" spans="2:4" ht="14.5" thickBot="1">
      <c r="B5" s="22" t="s">
        <v>267</v>
      </c>
      <c r="C5" s="23">
        <v>1</v>
      </c>
      <c r="D5" s="24"/>
    </row>
    <row r="6" spans="2:5" ht="15">
      <c r="B6" s="25"/>
      <c r="C6" s="25"/>
      <c r="D6" s="25"/>
      <c r="E6" s="26"/>
    </row>
    <row r="7" spans="2:5" ht="15">
      <c r="B7" s="26"/>
      <c r="C7" s="26"/>
      <c r="D7" s="26"/>
      <c r="E7" s="26"/>
    </row>
    <row r="8" spans="2:5" ht="20">
      <c r="B8" s="26"/>
      <c r="C8" s="13" t="s">
        <v>261</v>
      </c>
      <c r="D8" s="14">
        <f>D36+D45+D54</f>
        <v>0</v>
      </c>
      <c r="E8" s="26"/>
    </row>
    <row r="9" spans="2:5" ht="15">
      <c r="B9" s="26"/>
      <c r="C9" s="26"/>
      <c r="D9" s="26"/>
      <c r="E9" s="26"/>
    </row>
    <row r="10" spans="2:5" ht="14.5" thickBot="1">
      <c r="B10" s="26"/>
      <c r="C10" s="26"/>
      <c r="D10" s="26"/>
      <c r="E10" s="26"/>
    </row>
    <row r="11" spans="2:4" ht="15">
      <c r="B11" s="27" t="s">
        <v>170</v>
      </c>
      <c r="C11" s="28" t="s">
        <v>5</v>
      </c>
      <c r="D11" s="29" t="s">
        <v>6</v>
      </c>
    </row>
    <row r="12" spans="2:4" ht="15">
      <c r="B12" s="30" t="s">
        <v>7</v>
      </c>
      <c r="C12" s="31" t="s">
        <v>260</v>
      </c>
      <c r="D12" s="32"/>
    </row>
    <row r="13" spans="2:4" ht="15">
      <c r="B13" s="33" t="s">
        <v>35</v>
      </c>
      <c r="C13" s="34" t="s">
        <v>9</v>
      </c>
      <c r="D13" s="35">
        <f>'A.1'!F17</f>
        <v>0</v>
      </c>
    </row>
    <row r="14" spans="2:4" ht="15">
      <c r="B14" s="33" t="s">
        <v>38</v>
      </c>
      <c r="C14" s="34" t="s">
        <v>10</v>
      </c>
      <c r="D14" s="35">
        <f>'A.2'!F13</f>
        <v>0</v>
      </c>
    </row>
    <row r="15" spans="2:4" ht="15">
      <c r="B15" s="33" t="s">
        <v>45</v>
      </c>
      <c r="C15" s="34" t="s">
        <v>11</v>
      </c>
      <c r="D15" s="35">
        <f>'A.3'!F15</f>
        <v>0</v>
      </c>
    </row>
    <row r="16" spans="2:4" ht="15">
      <c r="B16" s="33" t="s">
        <v>54</v>
      </c>
      <c r="C16" s="34" t="s">
        <v>12</v>
      </c>
      <c r="D16" s="35">
        <f>'A.4'!F13</f>
        <v>0</v>
      </c>
    </row>
    <row r="17" spans="2:4" ht="15">
      <c r="B17" s="33" t="s">
        <v>56</v>
      </c>
      <c r="C17" s="34" t="s">
        <v>13</v>
      </c>
      <c r="D17" s="35">
        <f>'A.5'!F13</f>
        <v>0</v>
      </c>
    </row>
    <row r="18" spans="2:4" ht="15">
      <c r="B18" s="33" t="s">
        <v>58</v>
      </c>
      <c r="C18" s="34" t="s">
        <v>14</v>
      </c>
      <c r="D18" s="35">
        <f>'A.6'!F13</f>
        <v>0</v>
      </c>
    </row>
    <row r="19" spans="2:4" ht="15">
      <c r="B19" s="33" t="s">
        <v>60</v>
      </c>
      <c r="C19" s="34" t="s">
        <v>15</v>
      </c>
      <c r="D19" s="35">
        <f>'A.7'!F14</f>
        <v>0</v>
      </c>
    </row>
    <row r="20" spans="2:4" ht="15">
      <c r="B20" s="33" t="s">
        <v>67</v>
      </c>
      <c r="C20" s="34" t="s">
        <v>16</v>
      </c>
      <c r="D20" s="35">
        <f>'A.8'!F13</f>
        <v>0</v>
      </c>
    </row>
    <row r="21" spans="2:4" ht="15">
      <c r="B21" s="33" t="s">
        <v>68</v>
      </c>
      <c r="C21" s="34" t="s">
        <v>17</v>
      </c>
      <c r="D21" s="35">
        <f>'A.9'!F14</f>
        <v>0</v>
      </c>
    </row>
    <row r="22" spans="2:4" ht="15">
      <c r="B22" s="33" t="s">
        <v>73</v>
      </c>
      <c r="C22" s="34" t="s">
        <v>18</v>
      </c>
      <c r="D22" s="35">
        <f>'A.10'!F16</f>
        <v>0</v>
      </c>
    </row>
    <row r="23" spans="2:4" ht="15">
      <c r="B23" s="33" t="s">
        <v>74</v>
      </c>
      <c r="C23" s="34" t="s">
        <v>19</v>
      </c>
      <c r="D23" s="35">
        <f>'A.11'!F16</f>
        <v>0</v>
      </c>
    </row>
    <row r="24" spans="2:4" ht="15">
      <c r="B24" s="33" t="s">
        <v>81</v>
      </c>
      <c r="C24" s="34" t="s">
        <v>20</v>
      </c>
      <c r="D24" s="35">
        <f>'A.12'!F16</f>
        <v>0</v>
      </c>
    </row>
    <row r="25" spans="2:4" ht="15">
      <c r="B25" s="33" t="s">
        <v>82</v>
      </c>
      <c r="C25" s="34" t="s">
        <v>21</v>
      </c>
      <c r="D25" s="35">
        <f>'A.13'!F16</f>
        <v>0</v>
      </c>
    </row>
    <row r="26" spans="2:8" ht="15">
      <c r="B26" s="33" t="s">
        <v>83</v>
      </c>
      <c r="C26" s="34" t="s">
        <v>22</v>
      </c>
      <c r="D26" s="35">
        <f>'A.14'!F16</f>
        <v>0</v>
      </c>
      <c r="F26" s="36"/>
      <c r="G26" s="36"/>
      <c r="H26" s="36"/>
    </row>
    <row r="27" spans="2:4" ht="15">
      <c r="B27" s="33"/>
      <c r="C27" s="34"/>
      <c r="D27" s="35"/>
    </row>
    <row r="28" spans="2:4" ht="15">
      <c r="B28" s="30" t="s">
        <v>23</v>
      </c>
      <c r="C28" s="37" t="s">
        <v>24</v>
      </c>
      <c r="D28" s="38"/>
    </row>
    <row r="29" spans="2:4" ht="15">
      <c r="B29" s="33" t="s">
        <v>86</v>
      </c>
      <c r="C29" s="39" t="s">
        <v>25</v>
      </c>
      <c r="D29" s="35">
        <f>'B.1'!F12</f>
        <v>0</v>
      </c>
    </row>
    <row r="30" spans="2:4" ht="15">
      <c r="B30" s="33" t="s">
        <v>89</v>
      </c>
      <c r="C30" s="34" t="s">
        <v>26</v>
      </c>
      <c r="D30" s="35">
        <f>'B.2'!F17</f>
        <v>0</v>
      </c>
    </row>
    <row r="31" spans="2:4" ht="15">
      <c r="B31" s="33"/>
      <c r="C31" s="39"/>
      <c r="D31" s="35"/>
    </row>
    <row r="32" spans="2:4" ht="15">
      <c r="B32" s="30" t="s">
        <v>27</v>
      </c>
      <c r="C32" s="37" t="s">
        <v>28</v>
      </c>
      <c r="D32" s="38"/>
    </row>
    <row r="33" spans="2:4" ht="15">
      <c r="B33" s="33" t="s">
        <v>251</v>
      </c>
      <c r="C33" s="40" t="s">
        <v>29</v>
      </c>
      <c r="D33" s="233">
        <v>0</v>
      </c>
    </row>
    <row r="34" spans="2:4" ht="15.75" customHeight="1" thickBot="1">
      <c r="B34" s="41"/>
      <c r="C34" s="42"/>
      <c r="D34" s="43"/>
    </row>
    <row r="35" spans="2:4" ht="15.75" customHeight="1">
      <c r="B35" s="44"/>
      <c r="C35" s="45"/>
      <c r="D35" s="46"/>
    </row>
    <row r="36" spans="2:5" ht="15.75" customHeight="1">
      <c r="B36" s="44"/>
      <c r="C36" s="1" t="s">
        <v>249</v>
      </c>
      <c r="D36" s="47">
        <f>SUM(D13:D34)</f>
        <v>0</v>
      </c>
      <c r="E36" s="47"/>
    </row>
    <row r="37" spans="2:5" ht="15.75" customHeight="1">
      <c r="B37" s="44"/>
      <c r="C37" s="48"/>
      <c r="D37" s="49"/>
      <c r="E37" s="47"/>
    </row>
    <row r="38" spans="2:4" ht="15.75" customHeight="1">
      <c r="B38" s="44"/>
      <c r="C38" s="45"/>
      <c r="D38" s="46"/>
    </row>
    <row r="39" ht="14.5" thickBot="1"/>
    <row r="40" spans="2:4" ht="15">
      <c r="B40" s="50" t="s">
        <v>170</v>
      </c>
      <c r="C40" s="28" t="s">
        <v>5</v>
      </c>
      <c r="D40" s="29" t="s">
        <v>6</v>
      </c>
    </row>
    <row r="41" spans="2:4" ht="15">
      <c r="B41" s="30" t="s">
        <v>250</v>
      </c>
      <c r="C41" s="31" t="s">
        <v>260</v>
      </c>
      <c r="D41" s="32"/>
    </row>
    <row r="42" spans="2:4" ht="15">
      <c r="B42" s="33" t="s">
        <v>247</v>
      </c>
      <c r="C42" s="34" t="s">
        <v>235</v>
      </c>
      <c r="D42" s="35">
        <f>'D.1'!F12</f>
        <v>0</v>
      </c>
    </row>
    <row r="43" spans="2:4" ht="15.5" thickBot="1">
      <c r="B43" s="41"/>
      <c r="C43" s="42"/>
      <c r="D43" s="43"/>
    </row>
    <row r="44" spans="2:4" ht="15">
      <c r="B44" s="44"/>
      <c r="C44" s="45"/>
      <c r="D44" s="46"/>
    </row>
    <row r="45" spans="2:4" ht="15">
      <c r="B45" s="44"/>
      <c r="C45" s="1" t="s">
        <v>252</v>
      </c>
      <c r="D45" s="47">
        <f>SUM(D42:D43)</f>
        <v>0</v>
      </c>
    </row>
    <row r="48" ht="14.5" thickBot="1"/>
    <row r="49" spans="2:4" ht="15">
      <c r="B49" s="50" t="s">
        <v>170</v>
      </c>
      <c r="C49" s="28" t="s">
        <v>5</v>
      </c>
      <c r="D49" s="29" t="s">
        <v>6</v>
      </c>
    </row>
    <row r="50" spans="2:4" ht="15">
      <c r="B50" s="30" t="s">
        <v>258</v>
      </c>
      <c r="C50" s="31" t="s">
        <v>260</v>
      </c>
      <c r="D50" s="32"/>
    </row>
    <row r="51" spans="2:4" ht="15">
      <c r="B51" s="33" t="s">
        <v>259</v>
      </c>
      <c r="C51" s="34" t="s">
        <v>262</v>
      </c>
      <c r="D51" s="35">
        <f>'E.1'!F11</f>
        <v>0</v>
      </c>
    </row>
    <row r="52" spans="2:4" ht="15.5" thickBot="1">
      <c r="B52" s="41"/>
      <c r="C52" s="42"/>
      <c r="D52" s="43"/>
    </row>
    <row r="53" spans="2:4" ht="15">
      <c r="B53" s="44"/>
      <c r="C53" s="45"/>
      <c r="D53" s="46"/>
    </row>
    <row r="54" spans="2:4" ht="15">
      <c r="B54" s="44"/>
      <c r="C54" s="1" t="s">
        <v>257</v>
      </c>
      <c r="D54" s="47">
        <f>SUM(D51:D52)</f>
        <v>0</v>
      </c>
    </row>
    <row r="55" spans="3:4" ht="15">
      <c r="C55" s="48"/>
      <c r="D55" s="49"/>
    </row>
  </sheetData>
  <sheetProtection algorithmName="SHA-512" hashValue="gxDGPAxiAz8pnZAdxtgjKx0WMzlr4DGB1w10w/nNY2wUtJw9ZCpG90h+141Wjkj7LwbqLl+hENvBMXQB3kgDBg==" saltValue="nmoXp9nJnB2pmCL6RInPVQ==" spinCount="100000" sheet="1" objects="1" scenarios="1"/>
  <printOptions horizontalCentered="1"/>
  <pageMargins left="0.5118110236220472" right="0.5118110236220472" top="0.5905511811023623" bottom="0.3937007874015748" header="0.31496062992125984" footer="0.31496062992125984"/>
  <pageSetup fitToHeight="1" fitToWidth="1" horizontalDpi="1200" verticalDpi="1200" orientation="landscape" paperSize="9" scale="45" r:id="rId1"/>
  <headerFooter>
    <oddHeader>&amp;LVÝKAZ VÝMĚR&amp;RČZU FAPPZ AVT</oddHeader>
    <oddFooter>&amp;CStránka &amp;P z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
  <sheetViews>
    <sheetView workbookViewId="0" topLeftCell="A1">
      <selection activeCell="E8" sqref="E8"/>
    </sheetView>
  </sheetViews>
  <sheetFormatPr defaultColWidth="8.7109375" defaultRowHeight="15"/>
  <cols>
    <col min="1" max="1" width="22.28125" style="18" bestFit="1" customWidth="1"/>
    <col min="2" max="2" width="49.7109375" style="18" customWidth="1"/>
    <col min="3" max="3" width="7.00390625" style="75" customWidth="1"/>
    <col min="4" max="4" width="8.7109375" style="18" customWidth="1"/>
    <col min="5" max="5" width="11.7109375" style="18" bestFit="1" customWidth="1"/>
    <col min="6" max="6" width="12.8515625" style="18" bestFit="1" customWidth="1"/>
    <col min="7" max="7" width="67.57421875" style="18" customWidth="1"/>
    <col min="8" max="8" width="36.140625" style="18" customWidth="1"/>
    <col min="9" max="9" width="8.7109375" style="18" customWidth="1"/>
    <col min="10" max="10" width="18.8515625" style="18" customWidth="1"/>
    <col min="11" max="16384" width="8.7109375" style="18" customWidth="1"/>
  </cols>
  <sheetData>
    <row r="1" spans="1:11" ht="14.5" thickTop="1">
      <c r="A1" s="51" t="s">
        <v>0</v>
      </c>
      <c r="B1" s="52" t="s">
        <v>274</v>
      </c>
      <c r="C1" s="53"/>
      <c r="D1" s="54"/>
      <c r="E1" s="54"/>
      <c r="F1" s="54"/>
      <c r="G1" s="54"/>
      <c r="H1" s="55"/>
      <c r="K1" s="174"/>
    </row>
    <row r="2" spans="1:8" ht="15">
      <c r="A2" s="19" t="s">
        <v>1</v>
      </c>
      <c r="B2" s="57" t="s">
        <v>2</v>
      </c>
      <c r="C2" s="58"/>
      <c r="D2" s="26"/>
      <c r="E2" s="26"/>
      <c r="F2" s="26"/>
      <c r="G2" s="26"/>
      <c r="H2" s="59"/>
    </row>
    <row r="3" spans="1:8" ht="15">
      <c r="A3" s="56" t="s">
        <v>3</v>
      </c>
      <c r="B3" s="57" t="s">
        <v>268</v>
      </c>
      <c r="C3" s="58"/>
      <c r="D3" s="26"/>
      <c r="E3" s="26"/>
      <c r="F3" s="26"/>
      <c r="G3" s="26"/>
      <c r="H3" s="59"/>
    </row>
    <row r="4" spans="1:8" ht="14.5" thickBot="1">
      <c r="A4" s="60" t="s">
        <v>269</v>
      </c>
      <c r="B4" s="61" t="str">
        <f>A7</f>
        <v>A.9</v>
      </c>
      <c r="C4" s="58"/>
      <c r="D4" s="26"/>
      <c r="E4" s="26"/>
      <c r="F4" s="26"/>
      <c r="G4" s="26"/>
      <c r="H4" s="59"/>
    </row>
    <row r="5" spans="1:8" ht="15">
      <c r="A5" s="62"/>
      <c r="C5" s="58"/>
      <c r="D5" s="26"/>
      <c r="E5" s="26"/>
      <c r="F5" s="26"/>
      <c r="G5" s="26"/>
      <c r="H5" s="59"/>
    </row>
    <row r="6" spans="1:8" ht="30">
      <c r="A6" s="63" t="s">
        <v>4</v>
      </c>
      <c r="B6" s="64" t="s">
        <v>5</v>
      </c>
      <c r="C6" s="65" t="s">
        <v>30</v>
      </c>
      <c r="D6" s="65" t="s">
        <v>31</v>
      </c>
      <c r="E6" s="65" t="s">
        <v>32</v>
      </c>
      <c r="F6" s="65" t="s">
        <v>6</v>
      </c>
      <c r="G6" s="64" t="s">
        <v>33</v>
      </c>
      <c r="H6" s="66" t="s">
        <v>34</v>
      </c>
    </row>
    <row r="7" spans="1:10" ht="15">
      <c r="A7" s="67" t="s">
        <v>68</v>
      </c>
      <c r="B7" s="157" t="str">
        <f>REKAPITULACE!C21</f>
        <v>Objektivy a příslušenství (komplet)</v>
      </c>
      <c r="C7" s="68"/>
      <c r="D7" s="69"/>
      <c r="E7" s="69"/>
      <c r="F7" s="69"/>
      <c r="G7" s="69"/>
      <c r="H7" s="70"/>
      <c r="I7" s="36"/>
      <c r="J7" s="36"/>
    </row>
    <row r="8" spans="1:10" ht="50.5">
      <c r="A8" s="101" t="str">
        <f>CONCATENATE(A$7,".",VALUE(ROWS(A$7:A8)-1))</f>
        <v>A.9.1</v>
      </c>
      <c r="B8" s="152" t="s">
        <v>69</v>
      </c>
      <c r="C8" s="152">
        <v>1</v>
      </c>
      <c r="D8" s="152" t="s">
        <v>40</v>
      </c>
      <c r="E8" s="189"/>
      <c r="F8" s="104">
        <f aca="true" t="shared" si="0" ref="F8:F10">C8*E8</f>
        <v>0</v>
      </c>
      <c r="G8" s="99" t="s">
        <v>154</v>
      </c>
      <c r="H8" s="202"/>
      <c r="I8" s="36"/>
      <c r="J8" s="183"/>
    </row>
    <row r="9" spans="1:10" ht="50.5">
      <c r="A9" s="101" t="str">
        <f>CONCATENATE(A$7,".",VALUE(ROWS(A$7:A9)-1))</f>
        <v>A.9.2</v>
      </c>
      <c r="B9" s="152" t="s">
        <v>70</v>
      </c>
      <c r="C9" s="152">
        <v>1</v>
      </c>
      <c r="D9" s="152" t="s">
        <v>40</v>
      </c>
      <c r="E9" s="189"/>
      <c r="F9" s="104">
        <f t="shared" si="0"/>
        <v>0</v>
      </c>
      <c r="G9" s="99" t="s">
        <v>155</v>
      </c>
      <c r="H9" s="203"/>
      <c r="I9" s="36"/>
      <c r="J9" s="36"/>
    </row>
    <row r="10" spans="1:10" ht="25.5">
      <c r="A10" s="101" t="str">
        <f>CONCATENATE(A$7,".",VALUE(ROWS(A$7:A10)-1))</f>
        <v>A.9.3</v>
      </c>
      <c r="B10" s="152" t="s">
        <v>71</v>
      </c>
      <c r="C10" s="152">
        <v>3</v>
      </c>
      <c r="D10" s="152" t="s">
        <v>40</v>
      </c>
      <c r="E10" s="189"/>
      <c r="F10" s="104">
        <f t="shared" si="0"/>
        <v>0</v>
      </c>
      <c r="G10" s="99" t="s">
        <v>95</v>
      </c>
      <c r="H10" s="203"/>
      <c r="I10" s="36"/>
      <c r="J10" s="36"/>
    </row>
    <row r="11" spans="1:10" ht="38">
      <c r="A11" s="101" t="str">
        <f>CONCATENATE(A$7,".",VALUE(ROWS(A$7:A11)-1))</f>
        <v>A.9.4</v>
      </c>
      <c r="B11" s="152" t="s">
        <v>72</v>
      </c>
      <c r="C11" s="152">
        <v>1</v>
      </c>
      <c r="D11" s="152" t="s">
        <v>40</v>
      </c>
      <c r="E11" s="189"/>
      <c r="F11" s="104">
        <f aca="true" t="shared" si="1" ref="F11">C11*E11</f>
        <v>0</v>
      </c>
      <c r="G11" s="99" t="s">
        <v>156</v>
      </c>
      <c r="H11" s="202"/>
      <c r="I11" s="36"/>
      <c r="J11" s="36"/>
    </row>
    <row r="12" spans="1:10" ht="15.75" customHeight="1" thickBot="1">
      <c r="A12" s="84"/>
      <c r="B12" s="85"/>
      <c r="C12" s="86"/>
      <c r="D12" s="86"/>
      <c r="E12" s="87"/>
      <c r="F12" s="87"/>
      <c r="G12" s="88"/>
      <c r="H12" s="4"/>
      <c r="I12" s="36"/>
      <c r="J12" s="36"/>
    </row>
    <row r="13" spans="1:10" ht="15.75" customHeight="1" thickTop="1">
      <c r="A13" s="44"/>
      <c r="B13" s="45"/>
      <c r="C13" s="73"/>
      <c r="D13" s="73"/>
      <c r="E13" s="46"/>
      <c r="F13" s="46"/>
      <c r="G13" s="45"/>
      <c r="H13" s="5"/>
      <c r="I13" s="36"/>
      <c r="J13" s="36"/>
    </row>
    <row r="14" spans="1:10" ht="15.75" customHeight="1">
      <c r="A14" s="44"/>
      <c r="B14" s="45"/>
      <c r="C14" s="73"/>
      <c r="D14" s="73"/>
      <c r="E14" s="46"/>
      <c r="F14" s="47">
        <f>SUM(F8:F12)</f>
        <v>0</v>
      </c>
      <c r="G14" s="74" t="s">
        <v>37</v>
      </c>
      <c r="H14" s="5"/>
      <c r="I14" s="36"/>
      <c r="J14" s="36"/>
    </row>
    <row r="15" spans="1:10" ht="15.75" customHeight="1">
      <c r="A15" s="44"/>
      <c r="B15" s="45"/>
      <c r="C15" s="73"/>
      <c r="D15" s="73"/>
      <c r="E15" s="46"/>
      <c r="F15" s="46"/>
      <c r="G15" s="45"/>
      <c r="H15" s="5"/>
      <c r="I15" s="36"/>
      <c r="J15" s="36"/>
    </row>
    <row r="16" spans="9:10" ht="15">
      <c r="I16" s="36"/>
      <c r="J16" s="36"/>
    </row>
    <row r="17" spans="9:10" ht="15">
      <c r="I17" s="36"/>
      <c r="J17" s="36"/>
    </row>
    <row r="18" spans="9:10" ht="15">
      <c r="I18" s="36"/>
      <c r="J18" s="36"/>
    </row>
  </sheetData>
  <sheetProtection algorithmName="SHA-512" hashValue="AX9xfS6nmTPRac/EHmDa9eSu5Upzn34hcphWFGxqBfGp6IUTBzjKz7EwSdheK/23rbuCZZ+6fYqA3HPlX4x82A==" saltValue="RKjTwsuB4RK4fQk6QVCgdA==" spinCount="100000" sheet="1" objects="1" scenarios="1"/>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workbookViewId="0" topLeftCell="A4">
      <selection activeCell="E8" sqref="E8"/>
    </sheetView>
  </sheetViews>
  <sheetFormatPr defaultColWidth="8.7109375" defaultRowHeight="15"/>
  <cols>
    <col min="1" max="1" width="22.28125" style="18" bestFit="1" customWidth="1"/>
    <col min="2" max="2" width="49.7109375" style="18" customWidth="1"/>
    <col min="3" max="3" width="7.00390625" style="75" customWidth="1"/>
    <col min="4" max="4" width="8.7109375" style="18" customWidth="1"/>
    <col min="5" max="5" width="11.7109375" style="18" bestFit="1" customWidth="1"/>
    <col min="6" max="6" width="12.8515625" style="18" bestFit="1" customWidth="1"/>
    <col min="7" max="7" width="56.8515625" style="18" customWidth="1"/>
    <col min="8" max="8" width="56.00390625" style="18" bestFit="1" customWidth="1"/>
    <col min="9" max="16384" width="8.7109375" style="18" customWidth="1"/>
  </cols>
  <sheetData>
    <row r="1" spans="1:8" ht="14.5" thickTop="1">
      <c r="A1" s="51" t="s">
        <v>0</v>
      </c>
      <c r="B1" s="52" t="s">
        <v>274</v>
      </c>
      <c r="C1" s="53"/>
      <c r="D1" s="54"/>
      <c r="E1" s="54"/>
      <c r="F1" s="54"/>
      <c r="G1" s="54"/>
      <c r="H1" s="55"/>
    </row>
    <row r="2" spans="1:12" ht="15">
      <c r="A2" s="19" t="s">
        <v>1</v>
      </c>
      <c r="B2" s="57" t="s">
        <v>2</v>
      </c>
      <c r="C2" s="58"/>
      <c r="D2" s="26"/>
      <c r="E2" s="26"/>
      <c r="F2" s="26"/>
      <c r="G2" s="26"/>
      <c r="H2" s="59"/>
      <c r="I2" s="36"/>
      <c r="J2" s="36"/>
      <c r="K2" s="36"/>
      <c r="L2" s="36"/>
    </row>
    <row r="3" spans="1:12" ht="15">
      <c r="A3" s="56" t="s">
        <v>3</v>
      </c>
      <c r="B3" s="57" t="s">
        <v>268</v>
      </c>
      <c r="C3" s="58"/>
      <c r="D3" s="26"/>
      <c r="E3" s="26"/>
      <c r="F3" s="26"/>
      <c r="G3" s="26"/>
      <c r="H3" s="59"/>
      <c r="I3" s="36"/>
      <c r="J3" s="36"/>
      <c r="K3" s="36"/>
      <c r="L3" s="36"/>
    </row>
    <row r="4" spans="1:12" ht="14.5" thickBot="1">
      <c r="A4" s="60" t="s">
        <v>269</v>
      </c>
      <c r="B4" s="61" t="str">
        <f>A7</f>
        <v>A.10</v>
      </c>
      <c r="C4" s="58"/>
      <c r="D4" s="26"/>
      <c r="E4" s="26"/>
      <c r="F4" s="26"/>
      <c r="G4" s="26"/>
      <c r="H4" s="59"/>
      <c r="I4" s="36"/>
      <c r="J4" s="36"/>
      <c r="K4" s="36"/>
      <c r="L4" s="36"/>
    </row>
    <row r="5" spans="1:12" ht="15">
      <c r="A5" s="62"/>
      <c r="C5" s="58"/>
      <c r="D5" s="26"/>
      <c r="E5" s="26"/>
      <c r="F5" s="26"/>
      <c r="G5" s="26"/>
      <c r="H5" s="59"/>
      <c r="I5" s="36"/>
      <c r="J5" s="36"/>
      <c r="K5" s="36"/>
      <c r="L5" s="36"/>
    </row>
    <row r="6" spans="1:12" ht="30">
      <c r="A6" s="63" t="s">
        <v>4</v>
      </c>
      <c r="B6" s="64" t="s">
        <v>5</v>
      </c>
      <c r="C6" s="65" t="s">
        <v>30</v>
      </c>
      <c r="D6" s="65" t="s">
        <v>31</v>
      </c>
      <c r="E6" s="65" t="s">
        <v>32</v>
      </c>
      <c r="F6" s="65" t="s">
        <v>6</v>
      </c>
      <c r="G6" s="64" t="s">
        <v>33</v>
      </c>
      <c r="H6" s="66" t="s">
        <v>34</v>
      </c>
      <c r="I6" s="36"/>
      <c r="J6" s="36"/>
      <c r="K6" s="36"/>
      <c r="L6" s="36"/>
    </row>
    <row r="7" spans="1:12" ht="15">
      <c r="A7" s="67" t="s">
        <v>73</v>
      </c>
      <c r="B7" s="31" t="str">
        <f>REKAPITULACE!C22</f>
        <v>Mobilní osvětlení</v>
      </c>
      <c r="C7" s="68"/>
      <c r="D7" s="69"/>
      <c r="E7" s="69"/>
      <c r="F7" s="69"/>
      <c r="G7" s="69"/>
      <c r="H7" s="70"/>
      <c r="I7" s="36"/>
      <c r="J7" s="36"/>
      <c r="K7" s="36"/>
      <c r="L7" s="36"/>
    </row>
    <row r="8" spans="1:12" ht="88">
      <c r="A8" s="91" t="str">
        <f>CONCATENATE(A$7,".",VALUE(ROWS(A$7:A8)-1))</f>
        <v>A.10.1</v>
      </c>
      <c r="B8" s="149" t="s">
        <v>171</v>
      </c>
      <c r="C8" s="93">
        <v>4</v>
      </c>
      <c r="D8" s="93" t="s">
        <v>40</v>
      </c>
      <c r="E8" s="204"/>
      <c r="F8" s="150">
        <f>E8*C8</f>
        <v>0</v>
      </c>
      <c r="G8" s="94" t="s">
        <v>172</v>
      </c>
      <c r="H8" s="195"/>
      <c r="I8" s="36"/>
      <c r="J8" s="36"/>
      <c r="K8" s="36"/>
      <c r="L8" s="36"/>
    </row>
    <row r="9" spans="1:12" ht="38">
      <c r="A9" s="151" t="str">
        <f>CONCATENATE(A$7,".",VALUE(ROWS(A$7:A9)-1))</f>
        <v>A.10.2</v>
      </c>
      <c r="B9" s="152" t="s">
        <v>135</v>
      </c>
      <c r="C9" s="97">
        <v>4</v>
      </c>
      <c r="D9" s="153" t="s">
        <v>40</v>
      </c>
      <c r="E9" s="205"/>
      <c r="F9" s="154">
        <f>E9*C9</f>
        <v>0</v>
      </c>
      <c r="G9" s="99" t="s">
        <v>282</v>
      </c>
      <c r="H9" s="195"/>
      <c r="I9" s="36"/>
      <c r="J9" s="36"/>
      <c r="K9" s="36"/>
      <c r="L9" s="36"/>
    </row>
    <row r="10" spans="1:12" ht="15">
      <c r="A10" s="155"/>
      <c r="B10" s="39"/>
      <c r="C10" s="118"/>
      <c r="D10" s="118"/>
      <c r="E10" s="156"/>
      <c r="F10" s="156"/>
      <c r="G10" s="71"/>
      <c r="H10" s="7"/>
      <c r="I10" s="36"/>
      <c r="J10" s="36"/>
      <c r="K10" s="36"/>
      <c r="L10" s="36"/>
    </row>
    <row r="11" spans="1:12" ht="15">
      <c r="A11" s="155"/>
      <c r="B11" s="39"/>
      <c r="C11" s="118"/>
      <c r="D11" s="118"/>
      <c r="E11" s="156"/>
      <c r="F11" s="156"/>
      <c r="G11" s="71"/>
      <c r="H11" s="7"/>
      <c r="I11" s="36"/>
      <c r="J11" s="36"/>
      <c r="K11" s="36"/>
      <c r="L11" s="36"/>
    </row>
    <row r="12" spans="1:12" ht="15">
      <c r="A12" s="155"/>
      <c r="B12" s="39"/>
      <c r="C12" s="118"/>
      <c r="D12" s="118"/>
      <c r="E12" s="156"/>
      <c r="F12" s="156"/>
      <c r="G12" s="71"/>
      <c r="H12" s="7"/>
      <c r="I12" s="36"/>
      <c r="J12" s="36"/>
      <c r="K12" s="36"/>
      <c r="L12" s="36"/>
    </row>
    <row r="13" spans="1:12" ht="15">
      <c r="A13" s="155"/>
      <c r="B13" s="115"/>
      <c r="C13" s="97"/>
      <c r="D13" s="97"/>
      <c r="E13" s="156"/>
      <c r="F13" s="156"/>
      <c r="G13" s="117"/>
      <c r="H13" s="8"/>
      <c r="I13" s="36"/>
      <c r="J13" s="36"/>
      <c r="K13" s="36"/>
      <c r="L13" s="36"/>
    </row>
    <row r="14" spans="1:12" ht="15.75" customHeight="1" thickBot="1">
      <c r="A14" s="84"/>
      <c r="B14" s="85"/>
      <c r="C14" s="86"/>
      <c r="D14" s="86"/>
      <c r="E14" s="87"/>
      <c r="F14" s="87"/>
      <c r="G14" s="88"/>
      <c r="H14" s="4"/>
      <c r="I14" s="36"/>
      <c r="J14" s="36"/>
      <c r="K14" s="36"/>
      <c r="L14" s="36"/>
    </row>
    <row r="15" spans="1:12" ht="15.75" customHeight="1" thickTop="1">
      <c r="A15" s="44"/>
      <c r="B15" s="45"/>
      <c r="C15" s="73"/>
      <c r="D15" s="73"/>
      <c r="E15" s="46"/>
      <c r="F15" s="46"/>
      <c r="G15" s="45"/>
      <c r="H15" s="5"/>
      <c r="I15" s="36"/>
      <c r="J15" s="36"/>
      <c r="K15" s="36"/>
      <c r="L15" s="36"/>
    </row>
    <row r="16" spans="1:8" ht="15.75" customHeight="1">
      <c r="A16" s="44"/>
      <c r="B16" s="45"/>
      <c r="C16" s="73"/>
      <c r="D16" s="73"/>
      <c r="E16" s="46"/>
      <c r="F16" s="47">
        <f>SUM(F8:F14)</f>
        <v>0</v>
      </c>
      <c r="G16" s="74" t="s">
        <v>37</v>
      </c>
      <c r="H16" s="26"/>
    </row>
    <row r="17" spans="1:8" ht="15.75" customHeight="1">
      <c r="A17" s="44"/>
      <c r="B17" s="45"/>
      <c r="C17" s="73"/>
      <c r="D17" s="73"/>
      <c r="E17" s="46"/>
      <c r="F17" s="46"/>
      <c r="G17" s="45"/>
      <c r="H17" s="26"/>
    </row>
  </sheetData>
  <sheetProtection algorithmName="SHA-512" hashValue="DqZwuAv8E3W/o+k2m9/OkpqcZYoKtrnBwABKjRpc7ToQcJDhlVsjMpZjX2OzAbyTBPreapxWwa2G1Li9TROtVA==" saltValue="/X9fswSMa2kzNnb1F7Ribw==" spinCount="100000" sheet="1" objects="1" scenarios="1"/>
  <printOptions/>
  <pageMargins left="0.7" right="0.7" top="0.75" bottom="0.75"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4"/>
  <sheetViews>
    <sheetView workbookViewId="0" topLeftCell="A1">
      <selection activeCell="E8" sqref="E8"/>
    </sheetView>
  </sheetViews>
  <sheetFormatPr defaultColWidth="8.7109375" defaultRowHeight="15"/>
  <cols>
    <col min="1" max="1" width="22.28125" style="18" bestFit="1" customWidth="1"/>
    <col min="2" max="2" width="64.421875" style="18" bestFit="1" customWidth="1"/>
    <col min="3" max="3" width="7.00390625" style="75" customWidth="1"/>
    <col min="4" max="4" width="8.7109375" style="18" customWidth="1"/>
    <col min="5" max="5" width="11.7109375" style="18" bestFit="1" customWidth="1"/>
    <col min="6" max="6" width="14.7109375" style="18" bestFit="1" customWidth="1"/>
    <col min="7" max="7" width="56.8515625" style="18" customWidth="1"/>
    <col min="8" max="8" width="36.140625" style="18" customWidth="1"/>
    <col min="9" max="16384" width="8.7109375" style="18" customWidth="1"/>
  </cols>
  <sheetData>
    <row r="1" spans="1:8" ht="14.5" thickTop="1">
      <c r="A1" s="51" t="s">
        <v>0</v>
      </c>
      <c r="B1" s="52" t="s">
        <v>274</v>
      </c>
      <c r="C1" s="53"/>
      <c r="D1" s="54"/>
      <c r="E1" s="54"/>
      <c r="F1" s="54"/>
      <c r="G1" s="54"/>
      <c r="H1" s="55"/>
    </row>
    <row r="2" spans="1:8" ht="15">
      <c r="A2" s="19" t="s">
        <v>1</v>
      </c>
      <c r="B2" s="57" t="s">
        <v>2</v>
      </c>
      <c r="C2" s="58"/>
      <c r="D2" s="26"/>
      <c r="E2" s="26"/>
      <c r="F2" s="26"/>
      <c r="G2" s="26"/>
      <c r="H2" s="59"/>
    </row>
    <row r="3" spans="1:8" ht="15">
      <c r="A3" s="56" t="s">
        <v>3</v>
      </c>
      <c r="B3" s="57" t="s">
        <v>268</v>
      </c>
      <c r="C3" s="58"/>
      <c r="D3" s="26"/>
      <c r="E3" s="26"/>
      <c r="F3" s="26"/>
      <c r="G3" s="26"/>
      <c r="H3" s="59"/>
    </row>
    <row r="4" spans="1:8" ht="14.5" thickBot="1">
      <c r="A4" s="60" t="s">
        <v>269</v>
      </c>
      <c r="B4" s="61" t="str">
        <f>A7</f>
        <v>A.11</v>
      </c>
      <c r="C4" s="58"/>
      <c r="D4" s="26"/>
      <c r="E4" s="26"/>
      <c r="F4" s="26"/>
      <c r="G4" s="26"/>
      <c r="H4" s="59"/>
    </row>
    <row r="5" spans="1:8" ht="15">
      <c r="A5" s="62"/>
      <c r="C5" s="58"/>
      <c r="D5" s="26"/>
      <c r="E5" s="26"/>
      <c r="F5" s="26"/>
      <c r="G5" s="26"/>
      <c r="H5" s="59"/>
    </row>
    <row r="6" spans="1:8" ht="30">
      <c r="A6" s="63" t="s">
        <v>4</v>
      </c>
      <c r="B6" s="64" t="s">
        <v>5</v>
      </c>
      <c r="C6" s="65" t="s">
        <v>30</v>
      </c>
      <c r="D6" s="65" t="s">
        <v>31</v>
      </c>
      <c r="E6" s="65" t="s">
        <v>32</v>
      </c>
      <c r="F6" s="65" t="s">
        <v>6</v>
      </c>
      <c r="G6" s="64" t="s">
        <v>33</v>
      </c>
      <c r="H6" s="66" t="s">
        <v>34</v>
      </c>
    </row>
    <row r="7" spans="1:8" ht="15">
      <c r="A7" s="67" t="s">
        <v>74</v>
      </c>
      <c r="B7" s="31" t="str">
        <f>REKAPITULACE!C23</f>
        <v>Mediatéka - stream server, úložiště, webový katalog</v>
      </c>
      <c r="C7" s="68"/>
      <c r="D7" s="69"/>
      <c r="E7" s="69"/>
      <c r="F7" s="69"/>
      <c r="G7" s="69"/>
      <c r="H7" s="70"/>
    </row>
    <row r="8" spans="1:8" ht="15">
      <c r="A8" s="101" t="str">
        <f>CONCATENATE(A$7,".",VALUE(ROWS(A$7:A8)-1))</f>
        <v>A.11.1</v>
      </c>
      <c r="B8" s="102" t="s">
        <v>75</v>
      </c>
      <c r="C8" s="103">
        <v>2</v>
      </c>
      <c r="D8" s="103" t="s">
        <v>36</v>
      </c>
      <c r="E8" s="220">
        <f>'A.11.1'!E7</f>
        <v>0</v>
      </c>
      <c r="F8" s="104">
        <f>C8*E8</f>
        <v>0</v>
      </c>
      <c r="G8" s="105" t="s">
        <v>226</v>
      </c>
      <c r="H8" s="221">
        <f>'A.11.1'!H7</f>
        <v>0</v>
      </c>
    </row>
    <row r="9" spans="1:8" ht="150.5">
      <c r="A9" s="101" t="str">
        <f>CONCATENATE(A$7,".",VALUE(ROWS(A$7:A9)-1))</f>
        <v>A.11.2</v>
      </c>
      <c r="B9" s="102" t="s">
        <v>76</v>
      </c>
      <c r="C9" s="97">
        <v>1</v>
      </c>
      <c r="D9" s="97" t="s">
        <v>36</v>
      </c>
      <c r="E9" s="189"/>
      <c r="F9" s="104">
        <f aca="true" t="shared" si="0" ref="F9:F13">C9*E9</f>
        <v>0</v>
      </c>
      <c r="G9" s="99" t="s">
        <v>233</v>
      </c>
      <c r="H9" s="194"/>
    </row>
    <row r="10" spans="1:8" ht="188">
      <c r="A10" s="101" t="str">
        <f>CONCATENATE(A$7,".",VALUE(ROWS(A$7:A10)-1))</f>
        <v>A.11.3</v>
      </c>
      <c r="B10" s="107" t="s">
        <v>141</v>
      </c>
      <c r="C10" s="108">
        <v>3</v>
      </c>
      <c r="D10" s="108" t="s">
        <v>40</v>
      </c>
      <c r="E10" s="189"/>
      <c r="F10" s="104">
        <f t="shared" si="0"/>
        <v>0</v>
      </c>
      <c r="G10" s="138" t="s">
        <v>230</v>
      </c>
      <c r="H10" s="194"/>
    </row>
    <row r="11" spans="1:8" ht="75.5">
      <c r="A11" s="101" t="str">
        <f>CONCATENATE(A$7,".",VALUE(ROWS(A$7:A11)-1))</f>
        <v>A.11.4</v>
      </c>
      <c r="B11" s="107" t="s">
        <v>77</v>
      </c>
      <c r="C11" s="108">
        <v>1</v>
      </c>
      <c r="D11" s="108" t="s">
        <v>36</v>
      </c>
      <c r="E11" s="189"/>
      <c r="F11" s="104">
        <f t="shared" si="0"/>
        <v>0</v>
      </c>
      <c r="G11" s="138" t="s">
        <v>231</v>
      </c>
      <c r="H11" s="201"/>
    </row>
    <row r="12" spans="1:8" ht="138">
      <c r="A12" s="101" t="str">
        <f>CONCATENATE(A$7,".",VALUE(ROWS(A$7:A12)-1))</f>
        <v>A.11.5</v>
      </c>
      <c r="B12" s="139" t="s">
        <v>78</v>
      </c>
      <c r="C12" s="97">
        <v>1</v>
      </c>
      <c r="D12" s="97" t="s">
        <v>36</v>
      </c>
      <c r="E12" s="189"/>
      <c r="F12" s="104">
        <f t="shared" si="0"/>
        <v>0</v>
      </c>
      <c r="G12" s="138" t="s">
        <v>232</v>
      </c>
      <c r="H12" s="195"/>
    </row>
    <row r="13" spans="1:8" ht="15">
      <c r="A13" s="101" t="str">
        <f>CONCATENATE(A$7,".",VALUE(ROWS(A$7:A13)-1))</f>
        <v>A.11.6</v>
      </c>
      <c r="B13" s="140" t="s">
        <v>79</v>
      </c>
      <c r="C13" s="108">
        <v>5</v>
      </c>
      <c r="D13" s="108" t="s">
        <v>36</v>
      </c>
      <c r="E13" s="189"/>
      <c r="F13" s="104">
        <f t="shared" si="0"/>
        <v>0</v>
      </c>
      <c r="G13" s="138" t="s">
        <v>80</v>
      </c>
      <c r="H13" s="200"/>
    </row>
    <row r="14" spans="1:8" ht="15.75" customHeight="1">
      <c r="A14" s="84"/>
      <c r="B14" s="85"/>
      <c r="C14" s="86"/>
      <c r="D14" s="86"/>
      <c r="E14" s="87"/>
      <c r="F14" s="87"/>
      <c r="G14" s="88"/>
      <c r="H14" s="4"/>
    </row>
    <row r="15" spans="1:8" ht="15.75" customHeight="1" thickTop="1">
      <c r="A15" s="44"/>
      <c r="B15" s="45"/>
      <c r="C15" s="73"/>
      <c r="D15" s="73"/>
      <c r="E15" s="46"/>
      <c r="F15" s="46"/>
      <c r="G15" s="45"/>
      <c r="H15" s="5"/>
    </row>
    <row r="16" spans="1:8" ht="15.75" customHeight="1">
      <c r="A16" s="44"/>
      <c r="B16" s="45"/>
      <c r="C16" s="73"/>
      <c r="D16" s="73"/>
      <c r="E16" s="46"/>
      <c r="F16" s="47">
        <f>SUM(F8:F14)</f>
        <v>0</v>
      </c>
      <c r="G16" s="74" t="s">
        <v>37</v>
      </c>
      <c r="H16" s="26"/>
    </row>
    <row r="17" spans="1:8" ht="15.75" customHeight="1">
      <c r="A17" s="44"/>
      <c r="B17" s="45"/>
      <c r="C17" s="73"/>
      <c r="D17" s="73"/>
      <c r="E17" s="46"/>
      <c r="F17" s="46"/>
      <c r="G17" s="45"/>
      <c r="H17" s="26"/>
    </row>
    <row r="19" ht="14.5" thickBot="1"/>
    <row r="20" spans="1:7" ht="15">
      <c r="A20" s="2" t="s">
        <v>96</v>
      </c>
      <c r="B20" s="141"/>
      <c r="C20" s="25"/>
      <c r="D20" s="25"/>
      <c r="E20" s="25"/>
      <c r="F20" s="25"/>
      <c r="G20" s="142"/>
    </row>
    <row r="21" spans="1:7" ht="15">
      <c r="A21" s="143" t="s">
        <v>97</v>
      </c>
      <c r="B21" s="58"/>
      <c r="C21" s="26"/>
      <c r="D21" s="26"/>
      <c r="E21" s="26"/>
      <c r="F21" s="26"/>
      <c r="G21" s="144"/>
    </row>
    <row r="22" spans="1:7" ht="15">
      <c r="A22" s="143" t="s">
        <v>124</v>
      </c>
      <c r="B22" s="58"/>
      <c r="C22" s="26"/>
      <c r="D22" s="26"/>
      <c r="E22" s="26"/>
      <c r="F22" s="26"/>
      <c r="G22" s="144"/>
    </row>
    <row r="23" spans="1:7" ht="15">
      <c r="A23" s="143"/>
      <c r="B23" s="58"/>
      <c r="C23" s="26"/>
      <c r="D23" s="26"/>
      <c r="E23" s="26"/>
      <c r="F23" s="26"/>
      <c r="G23" s="144"/>
    </row>
    <row r="24" spans="1:7" ht="15">
      <c r="A24" s="143" t="s">
        <v>98</v>
      </c>
      <c r="B24" s="58"/>
      <c r="C24" s="26"/>
      <c r="D24" s="26"/>
      <c r="E24" s="26"/>
      <c r="F24" s="26"/>
      <c r="G24" s="144"/>
    </row>
    <row r="25" spans="1:7" ht="15">
      <c r="A25" s="143" t="s">
        <v>125</v>
      </c>
      <c r="B25" s="58"/>
      <c r="C25" s="26"/>
      <c r="D25" s="26"/>
      <c r="E25" s="26"/>
      <c r="F25" s="26"/>
      <c r="G25" s="144"/>
    </row>
    <row r="26" spans="1:7" ht="15">
      <c r="A26" s="143" t="s">
        <v>126</v>
      </c>
      <c r="B26" s="58"/>
      <c r="C26" s="26"/>
      <c r="D26" s="26"/>
      <c r="E26" s="26"/>
      <c r="F26" s="26"/>
      <c r="G26" s="144"/>
    </row>
    <row r="27" spans="1:7" ht="15">
      <c r="A27" s="143"/>
      <c r="B27" s="58"/>
      <c r="C27" s="26"/>
      <c r="D27" s="26"/>
      <c r="E27" s="26"/>
      <c r="F27" s="26"/>
      <c r="G27" s="144"/>
    </row>
    <row r="28" spans="1:7" ht="15">
      <c r="A28" s="143" t="s">
        <v>99</v>
      </c>
      <c r="B28" s="58"/>
      <c r="C28" s="26"/>
      <c r="D28" s="26"/>
      <c r="E28" s="26"/>
      <c r="F28" s="26"/>
      <c r="G28" s="144"/>
    </row>
    <row r="29" spans="1:7" ht="15">
      <c r="A29" s="143" t="s">
        <v>100</v>
      </c>
      <c r="B29" s="58"/>
      <c r="C29" s="26"/>
      <c r="D29" s="26"/>
      <c r="E29" s="26"/>
      <c r="F29" s="26"/>
      <c r="G29" s="144"/>
    </row>
    <row r="30" spans="1:7" ht="15">
      <c r="A30" s="143" t="s">
        <v>101</v>
      </c>
      <c r="B30" s="58"/>
      <c r="C30" s="26"/>
      <c r="D30" s="26"/>
      <c r="E30" s="26"/>
      <c r="F30" s="26"/>
      <c r="G30" s="144"/>
    </row>
    <row r="31" spans="1:7" ht="15">
      <c r="A31" s="143"/>
      <c r="B31" s="58"/>
      <c r="C31" s="26"/>
      <c r="D31" s="26"/>
      <c r="E31" s="26"/>
      <c r="F31" s="26"/>
      <c r="G31" s="144"/>
    </row>
    <row r="32" spans="1:7" ht="15">
      <c r="A32" s="143" t="s">
        <v>102</v>
      </c>
      <c r="B32" s="58"/>
      <c r="C32" s="26"/>
      <c r="D32" s="26"/>
      <c r="E32" s="26"/>
      <c r="F32" s="26"/>
      <c r="G32" s="144"/>
    </row>
    <row r="33" spans="1:7" ht="15">
      <c r="A33" s="143"/>
      <c r="B33" s="58"/>
      <c r="C33" s="26"/>
      <c r="D33" s="26"/>
      <c r="E33" s="26"/>
      <c r="F33" s="26"/>
      <c r="G33" s="144"/>
    </row>
    <row r="34" spans="1:7" ht="15">
      <c r="A34" s="143" t="s">
        <v>103</v>
      </c>
      <c r="B34" s="58"/>
      <c r="C34" s="26"/>
      <c r="D34" s="26"/>
      <c r="E34" s="26"/>
      <c r="F34" s="26"/>
      <c r="G34" s="144"/>
    </row>
    <row r="35" spans="1:7" ht="15">
      <c r="A35" s="143" t="s">
        <v>104</v>
      </c>
      <c r="B35" s="58"/>
      <c r="C35" s="26"/>
      <c r="D35" s="26"/>
      <c r="E35" s="26"/>
      <c r="F35" s="26"/>
      <c r="G35" s="144"/>
    </row>
    <row r="36" spans="1:7" ht="15">
      <c r="A36" s="143" t="s">
        <v>105</v>
      </c>
      <c r="B36" s="58"/>
      <c r="C36" s="26"/>
      <c r="D36" s="26"/>
      <c r="E36" s="26"/>
      <c r="F36" s="26"/>
      <c r="G36" s="144"/>
    </row>
    <row r="37" spans="1:7" ht="15">
      <c r="A37" s="143" t="s">
        <v>106</v>
      </c>
      <c r="B37" s="58"/>
      <c r="C37" s="26"/>
      <c r="D37" s="26"/>
      <c r="E37" s="26"/>
      <c r="F37" s="26"/>
      <c r="G37" s="144"/>
    </row>
    <row r="38" spans="1:7" ht="15">
      <c r="A38" s="143"/>
      <c r="B38" s="58"/>
      <c r="C38" s="26"/>
      <c r="D38" s="26"/>
      <c r="E38" s="26"/>
      <c r="F38" s="26"/>
      <c r="G38" s="144"/>
    </row>
    <row r="39" spans="1:7" ht="15">
      <c r="A39" s="143" t="s">
        <v>107</v>
      </c>
      <c r="B39" s="58"/>
      <c r="C39" s="26"/>
      <c r="D39" s="26"/>
      <c r="E39" s="26"/>
      <c r="F39" s="26"/>
      <c r="G39" s="144"/>
    </row>
    <row r="40" spans="1:7" ht="15">
      <c r="A40" s="143" t="s">
        <v>104</v>
      </c>
      <c r="B40" s="58"/>
      <c r="C40" s="26"/>
      <c r="D40" s="26"/>
      <c r="E40" s="26"/>
      <c r="F40" s="26"/>
      <c r="G40" s="144"/>
    </row>
    <row r="41" spans="1:7" ht="15">
      <c r="A41" s="143" t="s">
        <v>108</v>
      </c>
      <c r="B41" s="58"/>
      <c r="C41" s="26"/>
      <c r="D41" s="26"/>
      <c r="E41" s="26"/>
      <c r="F41" s="26"/>
      <c r="G41" s="144"/>
    </row>
    <row r="42" spans="1:7" ht="15">
      <c r="A42" s="143" t="s">
        <v>106</v>
      </c>
      <c r="B42" s="58"/>
      <c r="C42" s="26"/>
      <c r="D42" s="26"/>
      <c r="E42" s="26"/>
      <c r="F42" s="26"/>
      <c r="G42" s="144"/>
    </row>
    <row r="43" spans="1:7" ht="15">
      <c r="A43" s="143"/>
      <c r="B43" s="58"/>
      <c r="C43" s="26"/>
      <c r="D43" s="26"/>
      <c r="E43" s="26"/>
      <c r="F43" s="26"/>
      <c r="G43" s="144"/>
    </row>
    <row r="44" spans="1:7" ht="15">
      <c r="A44" s="143" t="s">
        <v>109</v>
      </c>
      <c r="B44" s="58"/>
      <c r="C44" s="26"/>
      <c r="D44" s="26"/>
      <c r="E44" s="26"/>
      <c r="F44" s="26"/>
      <c r="G44" s="144"/>
    </row>
    <row r="45" spans="1:7" ht="15">
      <c r="A45" s="143" t="s">
        <v>104</v>
      </c>
      <c r="B45" s="58"/>
      <c r="C45" s="26"/>
      <c r="D45" s="26"/>
      <c r="E45" s="26"/>
      <c r="F45" s="26"/>
      <c r="G45" s="144"/>
    </row>
    <row r="46" spans="1:7" ht="15">
      <c r="A46" s="143" t="s">
        <v>110</v>
      </c>
      <c r="B46" s="58"/>
      <c r="C46" s="26"/>
      <c r="D46" s="26"/>
      <c r="E46" s="26"/>
      <c r="F46" s="26"/>
      <c r="G46" s="144"/>
    </row>
    <row r="47" spans="1:7" ht="15">
      <c r="A47" s="143"/>
      <c r="B47" s="58"/>
      <c r="C47" s="26"/>
      <c r="D47" s="26"/>
      <c r="E47" s="26"/>
      <c r="F47" s="26"/>
      <c r="G47" s="144"/>
    </row>
    <row r="48" spans="1:7" ht="15">
      <c r="A48" s="143" t="s">
        <v>111</v>
      </c>
      <c r="B48" s="58"/>
      <c r="C48" s="26"/>
      <c r="D48" s="26"/>
      <c r="E48" s="26"/>
      <c r="F48" s="26"/>
      <c r="G48" s="144"/>
    </row>
    <row r="49" spans="1:7" ht="15">
      <c r="A49" s="143" t="s">
        <v>112</v>
      </c>
      <c r="B49" s="58"/>
      <c r="C49" s="26"/>
      <c r="D49" s="26"/>
      <c r="E49" s="26"/>
      <c r="F49" s="26"/>
      <c r="G49" s="144"/>
    </row>
    <row r="50" spans="1:7" ht="15">
      <c r="A50" s="143"/>
      <c r="B50" s="58"/>
      <c r="C50" s="26"/>
      <c r="D50" s="26"/>
      <c r="E50" s="26"/>
      <c r="F50" s="26"/>
      <c r="G50" s="144"/>
    </row>
    <row r="51" spans="1:7" ht="15">
      <c r="A51" s="143" t="s">
        <v>113</v>
      </c>
      <c r="B51" s="58"/>
      <c r="C51" s="26"/>
      <c r="D51" s="26"/>
      <c r="E51" s="26"/>
      <c r="F51" s="26"/>
      <c r="G51" s="144"/>
    </row>
    <row r="52" spans="1:7" ht="15">
      <c r="A52" s="143" t="s">
        <v>114</v>
      </c>
      <c r="B52" s="58"/>
      <c r="C52" s="26"/>
      <c r="D52" s="26"/>
      <c r="E52" s="26"/>
      <c r="F52" s="26"/>
      <c r="G52" s="144"/>
    </row>
    <row r="53" spans="1:7" ht="15">
      <c r="A53" s="143" t="s">
        <v>115</v>
      </c>
      <c r="B53" s="58"/>
      <c r="C53" s="26"/>
      <c r="D53" s="26"/>
      <c r="E53" s="26"/>
      <c r="F53" s="26"/>
      <c r="G53" s="144"/>
    </row>
    <row r="54" spans="1:7" ht="15">
      <c r="A54" s="143" t="s">
        <v>116</v>
      </c>
      <c r="B54" s="58"/>
      <c r="C54" s="26"/>
      <c r="D54" s="26"/>
      <c r="E54" s="26"/>
      <c r="F54" s="26"/>
      <c r="G54" s="144"/>
    </row>
    <row r="55" spans="1:7" ht="15">
      <c r="A55" s="143" t="s">
        <v>117</v>
      </c>
      <c r="B55" s="58"/>
      <c r="C55" s="26"/>
      <c r="D55" s="26"/>
      <c r="E55" s="26"/>
      <c r="F55" s="26"/>
      <c r="G55" s="144"/>
    </row>
    <row r="56" spans="1:7" ht="15">
      <c r="A56" s="143" t="s">
        <v>118</v>
      </c>
      <c r="B56" s="58"/>
      <c r="C56" s="26"/>
      <c r="D56" s="26"/>
      <c r="E56" s="26"/>
      <c r="F56" s="26"/>
      <c r="G56" s="144"/>
    </row>
    <row r="57" spans="1:7" ht="15">
      <c r="A57" s="143" t="s">
        <v>119</v>
      </c>
      <c r="B57" s="58"/>
      <c r="C57" s="26"/>
      <c r="D57" s="26"/>
      <c r="E57" s="26"/>
      <c r="F57" s="26"/>
      <c r="G57" s="144"/>
    </row>
    <row r="58" spans="1:7" ht="15">
      <c r="A58" s="143" t="s">
        <v>120</v>
      </c>
      <c r="B58" s="58"/>
      <c r="C58" s="26"/>
      <c r="D58" s="26"/>
      <c r="E58" s="26"/>
      <c r="F58" s="26"/>
      <c r="G58" s="144"/>
    </row>
    <row r="59" spans="1:7" ht="15">
      <c r="A59" s="143"/>
      <c r="B59" s="58"/>
      <c r="C59" s="26"/>
      <c r="D59" s="26"/>
      <c r="E59" s="26"/>
      <c r="F59" s="26"/>
      <c r="G59" s="144"/>
    </row>
    <row r="60" spans="1:7" ht="15">
      <c r="A60" s="143" t="s">
        <v>121</v>
      </c>
      <c r="B60" s="58"/>
      <c r="C60" s="26"/>
      <c r="D60" s="26"/>
      <c r="E60" s="26"/>
      <c r="F60" s="26"/>
      <c r="G60" s="144"/>
    </row>
    <row r="61" spans="1:7" ht="15">
      <c r="A61" s="143" t="s">
        <v>122</v>
      </c>
      <c r="B61" s="58"/>
      <c r="C61" s="26"/>
      <c r="D61" s="26"/>
      <c r="E61" s="26"/>
      <c r="F61" s="26"/>
      <c r="G61" s="144"/>
    </row>
    <row r="62" spans="1:7" ht="15">
      <c r="A62" s="143" t="s">
        <v>123</v>
      </c>
      <c r="B62" s="58"/>
      <c r="C62" s="26"/>
      <c r="D62" s="26"/>
      <c r="E62" s="26"/>
      <c r="F62" s="26"/>
      <c r="G62" s="144"/>
    </row>
    <row r="63" spans="1:7" ht="15">
      <c r="A63" s="143"/>
      <c r="B63" s="58"/>
      <c r="C63" s="26"/>
      <c r="D63" s="26"/>
      <c r="E63" s="26"/>
      <c r="F63" s="26"/>
      <c r="G63" s="144"/>
    </row>
    <row r="64" spans="1:7" ht="14.5" thickBot="1">
      <c r="A64" s="145"/>
      <c r="B64" s="146"/>
      <c r="C64" s="147"/>
      <c r="D64" s="147"/>
      <c r="E64" s="147"/>
      <c r="F64" s="147"/>
      <c r="G64" s="148"/>
    </row>
  </sheetData>
  <sheetProtection algorithmName="SHA-512" hashValue="/uVVpR0XkDZAl3MK10ghFnBe83I+pYWJusoKJi5mPruf/hsdedSJsMCMA8GorAVJwh1urB9k/ziQ35wr4xJGdA==" saltValue="PQn6+z0HAR9EoZTsOmD6aA==" spinCount="100000" sheet="1" objects="1" scenarios="1"/>
  <printOptions/>
  <pageMargins left="0.7" right="0.7" top="0.75" bottom="0.75" header="0.3" footer="0.3"/>
  <pageSetup horizontalDpi="1200" verticalDpi="120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2"/>
  <sheetViews>
    <sheetView workbookViewId="0" topLeftCell="A1">
      <selection activeCell="E7" sqref="E7"/>
    </sheetView>
  </sheetViews>
  <sheetFormatPr defaultColWidth="8.7109375" defaultRowHeight="15"/>
  <cols>
    <col min="1" max="1" width="19.140625" style="18" customWidth="1"/>
    <col min="2" max="2" width="83.7109375" style="18" customWidth="1"/>
    <col min="3" max="3" width="13.00390625" style="75" customWidth="1"/>
    <col min="4" max="4" width="15.140625" style="18" customWidth="1"/>
    <col min="5" max="5" width="11.7109375" style="18" bestFit="1" customWidth="1"/>
    <col min="6" max="6" width="14.7109375" style="18" bestFit="1" customWidth="1"/>
    <col min="7" max="7" width="26.421875" style="18" customWidth="1"/>
    <col min="8" max="8" width="42.140625" style="18" customWidth="1"/>
    <col min="9" max="16384" width="8.7109375" style="18" customWidth="1"/>
  </cols>
  <sheetData>
    <row r="1" spans="1:8" ht="14.5" thickTop="1">
      <c r="A1" s="51" t="s">
        <v>0</v>
      </c>
      <c r="B1" s="52" t="s">
        <v>274</v>
      </c>
      <c r="C1" s="53"/>
      <c r="D1" s="54"/>
      <c r="E1" s="54"/>
      <c r="F1" s="54"/>
      <c r="G1" s="54"/>
      <c r="H1" s="55"/>
    </row>
    <row r="2" spans="1:8" ht="15">
      <c r="A2" s="19" t="s">
        <v>1</v>
      </c>
      <c r="B2" s="57" t="s">
        <v>2</v>
      </c>
      <c r="C2" s="58"/>
      <c r="D2" s="26"/>
      <c r="E2" s="26"/>
      <c r="F2" s="26"/>
      <c r="G2" s="26"/>
      <c r="H2" s="59"/>
    </row>
    <row r="3" spans="1:8" ht="15">
      <c r="A3" s="56" t="s">
        <v>3</v>
      </c>
      <c r="B3" s="57" t="s">
        <v>268</v>
      </c>
      <c r="C3" s="58"/>
      <c r="D3" s="26"/>
      <c r="E3" s="26"/>
      <c r="F3" s="26"/>
      <c r="G3" s="26"/>
      <c r="H3" s="59"/>
    </row>
    <row r="4" spans="1:8" ht="14.5" thickBot="1">
      <c r="A4" s="60" t="s">
        <v>269</v>
      </c>
      <c r="B4" s="61" t="str">
        <f>A7</f>
        <v>A.11.1</v>
      </c>
      <c r="C4" s="58"/>
      <c r="D4" s="26"/>
      <c r="E4" s="26"/>
      <c r="F4" s="26"/>
      <c r="G4" s="26"/>
      <c r="H4" s="59"/>
    </row>
    <row r="5" spans="1:8" ht="15">
      <c r="A5" s="62"/>
      <c r="C5" s="58"/>
      <c r="D5" s="26"/>
      <c r="E5" s="26"/>
      <c r="F5" s="26"/>
      <c r="G5" s="26"/>
      <c r="H5" s="59"/>
    </row>
    <row r="6" spans="1:8" ht="28">
      <c r="A6" s="63" t="s">
        <v>4</v>
      </c>
      <c r="B6" s="64" t="s">
        <v>5</v>
      </c>
      <c r="C6" s="65" t="s">
        <v>30</v>
      </c>
      <c r="D6" s="65" t="s">
        <v>31</v>
      </c>
      <c r="E6" s="65" t="s">
        <v>32</v>
      </c>
      <c r="F6" s="65" t="s">
        <v>6</v>
      </c>
      <c r="G6" s="64" t="s">
        <v>33</v>
      </c>
      <c r="H6" s="66" t="s">
        <v>34</v>
      </c>
    </row>
    <row r="7" spans="1:8" ht="149.25" customHeight="1">
      <c r="A7" s="120" t="s">
        <v>224</v>
      </c>
      <c r="B7" s="121" t="s">
        <v>225</v>
      </c>
      <c r="C7" s="122">
        <v>2</v>
      </c>
      <c r="D7" s="122" t="s">
        <v>36</v>
      </c>
      <c r="E7" s="206"/>
      <c r="F7" s="123">
        <f>C7*E7</f>
        <v>0</v>
      </c>
      <c r="G7" s="122" t="s">
        <v>227</v>
      </c>
      <c r="H7" s="207"/>
    </row>
    <row r="8" spans="1:8" ht="15.5" thickBot="1">
      <c r="A8" s="124"/>
      <c r="B8" s="125"/>
      <c r="C8" s="58"/>
      <c r="D8" s="26"/>
      <c r="E8" s="26"/>
      <c r="F8" s="26"/>
      <c r="G8" s="26"/>
      <c r="H8" s="26"/>
    </row>
    <row r="9" spans="1:8" ht="15.75" customHeight="1">
      <c r="A9" s="126"/>
      <c r="B9" s="10" t="s">
        <v>175</v>
      </c>
      <c r="C9" s="11" t="s">
        <v>228</v>
      </c>
      <c r="D9" s="12" t="s">
        <v>229</v>
      </c>
      <c r="E9" s="46"/>
      <c r="F9" s="173"/>
      <c r="G9" s="74"/>
      <c r="H9" s="26"/>
    </row>
    <row r="10" spans="1:8" ht="15.75" customHeight="1">
      <c r="A10" s="127" t="str">
        <f>CONCATENATE(A$7,".",VALUE(ROWS(A$7:A8)-1))</f>
        <v>A.11.1.1</v>
      </c>
      <c r="B10" s="128" t="s">
        <v>176</v>
      </c>
      <c r="C10" s="208"/>
      <c r="D10" s="209"/>
      <c r="E10" s="46"/>
      <c r="F10" s="46"/>
      <c r="G10" s="45"/>
      <c r="H10" s="26"/>
    </row>
    <row r="11" spans="1:5" ht="13.5" customHeight="1">
      <c r="A11" s="129" t="str">
        <f>CONCATENATE(A$7,".",VALUE(ROWS(A$7:A9)-1))</f>
        <v>A.11.1.2</v>
      </c>
      <c r="B11" s="130" t="s">
        <v>177</v>
      </c>
      <c r="C11" s="210"/>
      <c r="D11" s="211"/>
      <c r="E11" s="36"/>
    </row>
    <row r="12" spans="1:5" ht="28">
      <c r="A12" s="129" t="str">
        <f>CONCATENATE(A$7,".",VALUE(ROWS(A$7:A10)-1))</f>
        <v>A.11.1.3</v>
      </c>
      <c r="B12" s="130" t="s">
        <v>178</v>
      </c>
      <c r="C12" s="210"/>
      <c r="D12" s="211"/>
      <c r="E12" s="36"/>
    </row>
    <row r="13" spans="1:6" ht="15">
      <c r="A13" s="129" t="str">
        <f>CONCATENATE(A$7,".",VALUE(ROWS(A$7:A11)-1))</f>
        <v>A.11.1.4</v>
      </c>
      <c r="B13" s="130" t="s">
        <v>179</v>
      </c>
      <c r="C13" s="210"/>
      <c r="D13" s="211"/>
      <c r="E13" s="36"/>
      <c r="F13" s="173"/>
    </row>
    <row r="14" spans="1:5" ht="15">
      <c r="A14" s="129" t="str">
        <f>CONCATENATE(A$7,".",VALUE(ROWS(A$7:A12)-1))</f>
        <v>A.11.1.5</v>
      </c>
      <c r="B14" s="130" t="s">
        <v>180</v>
      </c>
      <c r="C14" s="210"/>
      <c r="D14" s="211"/>
      <c r="E14" s="36"/>
    </row>
    <row r="15" spans="1:5" ht="28">
      <c r="A15" s="129" t="str">
        <f>CONCATENATE(A$7,".",VALUE(ROWS(A$7:A13)-1))</f>
        <v>A.11.1.6</v>
      </c>
      <c r="B15" s="130" t="s">
        <v>181</v>
      </c>
      <c r="C15" s="210"/>
      <c r="D15" s="211"/>
      <c r="E15" s="36"/>
    </row>
    <row r="16" spans="1:5" ht="15">
      <c r="A16" s="129" t="str">
        <f>CONCATENATE(A$7,".",VALUE(ROWS(A$7:A14)-1))</f>
        <v>A.11.1.7</v>
      </c>
      <c r="B16" s="130" t="s">
        <v>182</v>
      </c>
      <c r="C16" s="210"/>
      <c r="D16" s="211"/>
      <c r="E16" s="36"/>
    </row>
    <row r="17" spans="1:5" ht="15">
      <c r="A17" s="129" t="str">
        <f>CONCATENATE(A$7,".",VALUE(ROWS(A$7:A15)-1))</f>
        <v>A.11.1.8</v>
      </c>
      <c r="B17" s="130" t="s">
        <v>183</v>
      </c>
      <c r="C17" s="210"/>
      <c r="D17" s="211"/>
      <c r="E17" s="36"/>
    </row>
    <row r="18" spans="1:6" ht="70">
      <c r="A18" s="129" t="str">
        <f>CONCATENATE(A$7,".",VALUE(ROWS(A$7:A16)-1))</f>
        <v>A.11.1.9</v>
      </c>
      <c r="B18" s="130" t="s">
        <v>184</v>
      </c>
      <c r="C18" s="210"/>
      <c r="D18" s="211"/>
      <c r="E18" s="36"/>
      <c r="F18" s="173"/>
    </row>
    <row r="19" spans="1:5" ht="15">
      <c r="A19" s="129" t="str">
        <f>CONCATENATE(A$7,".",VALUE(ROWS(A$7:A17)-1))</f>
        <v>A.11.1.10</v>
      </c>
      <c r="B19" s="130" t="s">
        <v>185</v>
      </c>
      <c r="C19" s="210"/>
      <c r="D19" s="211"/>
      <c r="E19" s="36"/>
    </row>
    <row r="20" spans="1:5" ht="28">
      <c r="A20" s="129" t="str">
        <f>CONCATENATE(A$7,".",VALUE(ROWS(A$7:A18)-1))</f>
        <v>A.11.1.11</v>
      </c>
      <c r="B20" s="130" t="s">
        <v>186</v>
      </c>
      <c r="C20" s="210"/>
      <c r="D20" s="211"/>
      <c r="E20" s="36"/>
    </row>
    <row r="21" spans="1:5" ht="15">
      <c r="A21" s="129" t="str">
        <f>CONCATENATE(A$7,".",VALUE(ROWS(A$7:A19)-1))</f>
        <v>A.11.1.12</v>
      </c>
      <c r="B21" s="130" t="s">
        <v>187</v>
      </c>
      <c r="C21" s="210"/>
      <c r="D21" s="211"/>
      <c r="E21" s="36"/>
    </row>
    <row r="22" spans="1:5" ht="42">
      <c r="A22" s="129" t="str">
        <f>CONCATENATE(A$7,".",VALUE(ROWS(A$7:A20)-1))</f>
        <v>A.11.1.13</v>
      </c>
      <c r="B22" s="130" t="s">
        <v>188</v>
      </c>
      <c r="C22" s="210"/>
      <c r="D22" s="211"/>
      <c r="E22" s="36"/>
    </row>
    <row r="23" spans="1:5" ht="42">
      <c r="A23" s="129" t="str">
        <f>CONCATENATE(A$7,".",VALUE(ROWS(A$7:A21)-1))</f>
        <v>A.11.1.14</v>
      </c>
      <c r="B23" s="130" t="s">
        <v>189</v>
      </c>
      <c r="C23" s="210"/>
      <c r="D23" s="211"/>
      <c r="E23" s="36"/>
    </row>
    <row r="24" spans="1:5" ht="15">
      <c r="A24" s="129" t="str">
        <f>CONCATENATE(A$7,".",VALUE(ROWS(A$7:A22)-1))</f>
        <v>A.11.1.15</v>
      </c>
      <c r="B24" s="130" t="s">
        <v>190</v>
      </c>
      <c r="C24" s="210"/>
      <c r="D24" s="211"/>
      <c r="E24" s="36"/>
    </row>
    <row r="25" spans="1:6" ht="42">
      <c r="A25" s="129" t="str">
        <f>CONCATENATE(A$7,".",VALUE(ROWS(A$7:A23)-1))</f>
        <v>A.11.1.16</v>
      </c>
      <c r="B25" s="130" t="s">
        <v>286</v>
      </c>
      <c r="C25" s="210"/>
      <c r="D25" s="211"/>
      <c r="E25" s="36"/>
      <c r="F25" s="173"/>
    </row>
    <row r="26" spans="1:6" ht="42">
      <c r="A26" s="129" t="str">
        <f>CONCATENATE(A$7,".",VALUE(ROWS(A$7:A24)-1))</f>
        <v>A.11.1.17</v>
      </c>
      <c r="B26" s="130" t="s">
        <v>287</v>
      </c>
      <c r="C26" s="210"/>
      <c r="D26" s="211"/>
      <c r="E26" s="36"/>
      <c r="F26" s="173"/>
    </row>
    <row r="27" spans="1:6" ht="15">
      <c r="A27" s="129" t="str">
        <f>CONCATENATE(A$7,".",VALUE(ROWS(A$7:A25)-1))</f>
        <v>A.11.1.18</v>
      </c>
      <c r="B27" s="130" t="s">
        <v>288</v>
      </c>
      <c r="C27" s="210"/>
      <c r="D27" s="211"/>
      <c r="E27" s="36"/>
      <c r="F27" s="173"/>
    </row>
    <row r="28" spans="1:6" ht="15">
      <c r="A28" s="129" t="str">
        <f>CONCATENATE(A$7,".",VALUE(ROWS(A$7:A26)-1))</f>
        <v>A.11.1.19</v>
      </c>
      <c r="B28" s="130" t="s">
        <v>289</v>
      </c>
      <c r="C28" s="210"/>
      <c r="D28" s="211"/>
      <c r="E28" s="36"/>
      <c r="F28" s="173"/>
    </row>
    <row r="29" spans="1:5" ht="15">
      <c r="A29" s="129" t="str">
        <f>CONCATENATE(A$7,".",VALUE(ROWS(A$7:A27)-1))</f>
        <v>A.11.1.20</v>
      </c>
      <c r="B29" s="130" t="s">
        <v>191</v>
      </c>
      <c r="C29" s="210"/>
      <c r="D29" s="211"/>
      <c r="E29" s="36"/>
    </row>
    <row r="30" spans="1:5" ht="28">
      <c r="A30" s="129" t="str">
        <f>CONCATENATE(A$7,".",VALUE(ROWS(A$7:A28)-1))</f>
        <v>A.11.1.21</v>
      </c>
      <c r="B30" s="130" t="s">
        <v>192</v>
      </c>
      <c r="C30" s="210"/>
      <c r="D30" s="211"/>
      <c r="E30" s="36"/>
    </row>
    <row r="31" spans="1:5" ht="15">
      <c r="A31" s="129" t="str">
        <f>CONCATENATE(A$7,".",VALUE(ROWS(A$7:A29)-1))</f>
        <v>A.11.1.22</v>
      </c>
      <c r="B31" s="130" t="s">
        <v>193</v>
      </c>
      <c r="C31" s="210"/>
      <c r="D31" s="211"/>
      <c r="E31" s="36"/>
    </row>
    <row r="32" spans="1:5" ht="28">
      <c r="A32" s="129" t="str">
        <f>CONCATENATE(A$7,".",VALUE(ROWS(A$7:A30)-1))</f>
        <v>A.11.1.23</v>
      </c>
      <c r="B32" s="130" t="s">
        <v>194</v>
      </c>
      <c r="C32" s="210"/>
      <c r="D32" s="211"/>
      <c r="E32" s="36"/>
    </row>
    <row r="33" spans="1:5" ht="28">
      <c r="A33" s="129" t="str">
        <f>CONCATENATE(A$7,".",VALUE(ROWS(A$7:A31)-1))</f>
        <v>A.11.1.24</v>
      </c>
      <c r="B33" s="130" t="s">
        <v>195</v>
      </c>
      <c r="C33" s="210"/>
      <c r="D33" s="211"/>
      <c r="E33" s="36"/>
    </row>
    <row r="34" spans="1:5" ht="15">
      <c r="A34" s="131"/>
      <c r="B34" s="132"/>
      <c r="C34" s="212"/>
      <c r="D34" s="213"/>
      <c r="E34" s="36"/>
    </row>
    <row r="35" spans="1:5" ht="15">
      <c r="A35" s="133"/>
      <c r="B35" s="9" t="s">
        <v>196</v>
      </c>
      <c r="C35" s="214"/>
      <c r="D35" s="215"/>
      <c r="E35" s="36"/>
    </row>
    <row r="36" spans="1:5" ht="28">
      <c r="A36" s="134" t="str">
        <f>CONCATENATE(A$7,".",VALUE(ROWS(A$7:A34)-1))</f>
        <v>A.11.1.27</v>
      </c>
      <c r="B36" s="135" t="s">
        <v>197</v>
      </c>
      <c r="C36" s="216"/>
      <c r="D36" s="217"/>
      <c r="E36" s="36"/>
    </row>
    <row r="37" spans="1:5" ht="42">
      <c r="A37" s="129" t="str">
        <f>CONCATENATE(A$7,".",VALUE(ROWS(A$7:A35)-1))</f>
        <v>A.11.1.28</v>
      </c>
      <c r="B37" s="130" t="s">
        <v>198</v>
      </c>
      <c r="C37" s="210"/>
      <c r="D37" s="211"/>
      <c r="E37" s="36"/>
    </row>
    <row r="38" spans="1:5" ht="15">
      <c r="A38" s="129" t="str">
        <f>CONCATENATE(A$7,".",VALUE(ROWS(A$7:A36)-1))</f>
        <v>A.11.1.29</v>
      </c>
      <c r="B38" s="130" t="s">
        <v>199</v>
      </c>
      <c r="C38" s="210"/>
      <c r="D38" s="211"/>
      <c r="E38" s="36"/>
    </row>
    <row r="39" spans="1:5" ht="15">
      <c r="A39" s="129" t="str">
        <f>CONCATENATE(A$7,".",VALUE(ROWS(A$7:A37)-1))</f>
        <v>A.11.1.30</v>
      </c>
      <c r="B39" s="130" t="s">
        <v>200</v>
      </c>
      <c r="C39" s="210"/>
      <c r="D39" s="211"/>
      <c r="E39" s="36"/>
    </row>
    <row r="40" spans="1:5" ht="15">
      <c r="A40" s="129" t="str">
        <f>CONCATENATE(A$7,".",VALUE(ROWS(A$7:A38)-1))</f>
        <v>A.11.1.31</v>
      </c>
      <c r="B40" s="130" t="s">
        <v>201</v>
      </c>
      <c r="C40" s="210"/>
      <c r="D40" s="211"/>
      <c r="E40" s="36"/>
    </row>
    <row r="41" spans="1:5" ht="15">
      <c r="A41" s="129" t="str">
        <f>CONCATENATE(A$7,".",VALUE(ROWS(A$7:A39)-1))</f>
        <v>A.11.1.32</v>
      </c>
      <c r="B41" s="130" t="s">
        <v>202</v>
      </c>
      <c r="C41" s="210"/>
      <c r="D41" s="211"/>
      <c r="E41" s="36"/>
    </row>
    <row r="42" spans="1:5" ht="28">
      <c r="A42" s="129" t="str">
        <f>CONCATENATE(A$7,".",VALUE(ROWS(A$7:A40)-1))</f>
        <v>A.11.1.33</v>
      </c>
      <c r="B42" s="130" t="s">
        <v>203</v>
      </c>
      <c r="C42" s="210"/>
      <c r="D42" s="211"/>
      <c r="E42" s="36"/>
    </row>
    <row r="43" spans="1:5" ht="28">
      <c r="A43" s="129" t="str">
        <f>CONCATENATE(A$7,".",VALUE(ROWS(A$7:A41)-1))</f>
        <v>A.11.1.34</v>
      </c>
      <c r="B43" s="130" t="s">
        <v>204</v>
      </c>
      <c r="C43" s="210"/>
      <c r="D43" s="211"/>
      <c r="E43" s="36"/>
    </row>
    <row r="44" spans="1:5" ht="15">
      <c r="A44" s="129" t="str">
        <f>CONCATENATE(A$7,".",VALUE(ROWS(A$7:A42)-1))</f>
        <v>A.11.1.35</v>
      </c>
      <c r="B44" s="130" t="s">
        <v>205</v>
      </c>
      <c r="C44" s="210"/>
      <c r="D44" s="211"/>
      <c r="E44" s="36"/>
    </row>
    <row r="45" spans="1:5" ht="15">
      <c r="A45" s="129" t="str">
        <f>CONCATENATE(A$7,".",VALUE(ROWS(A$7:A43)-1))</f>
        <v>A.11.1.36</v>
      </c>
      <c r="B45" s="130" t="s">
        <v>206</v>
      </c>
      <c r="C45" s="210"/>
      <c r="D45" s="211"/>
      <c r="E45" s="36"/>
    </row>
    <row r="46" spans="1:5" ht="84">
      <c r="A46" s="129" t="str">
        <f>CONCATENATE(A$7,".",VALUE(ROWS(A$7:A44)-1))</f>
        <v>A.11.1.37</v>
      </c>
      <c r="B46" s="130" t="s">
        <v>207</v>
      </c>
      <c r="C46" s="210"/>
      <c r="D46" s="211"/>
      <c r="E46" s="36"/>
    </row>
    <row r="47" spans="1:5" ht="15">
      <c r="A47" s="129" t="str">
        <f>CONCATENATE(A$7,".",VALUE(ROWS(A$7:A45)-1))</f>
        <v>A.11.1.38</v>
      </c>
      <c r="B47" s="130" t="s">
        <v>208</v>
      </c>
      <c r="C47" s="210"/>
      <c r="D47" s="211"/>
      <c r="E47" s="36"/>
    </row>
    <row r="48" spans="1:5" ht="28">
      <c r="A48" s="129" t="str">
        <f>CONCATENATE(A$7,".",VALUE(ROWS(A$7:A46)-1))</f>
        <v>A.11.1.39</v>
      </c>
      <c r="B48" s="130" t="s">
        <v>209</v>
      </c>
      <c r="C48" s="210"/>
      <c r="D48" s="211"/>
      <c r="E48" s="36"/>
    </row>
    <row r="49" spans="1:5" ht="15">
      <c r="A49" s="129" t="str">
        <f>CONCATENATE(A$7,".",VALUE(ROWS(A$7:A47)-1))</f>
        <v>A.11.1.40</v>
      </c>
      <c r="B49" s="130" t="s">
        <v>210</v>
      </c>
      <c r="C49" s="210"/>
      <c r="D49" s="211"/>
      <c r="E49" s="36"/>
    </row>
    <row r="50" spans="1:5" ht="15">
      <c r="A50" s="129" t="str">
        <f>CONCATENATE(A$7,".",VALUE(ROWS(A$7:A48)-1))</f>
        <v>A.11.1.41</v>
      </c>
      <c r="B50" s="130" t="s">
        <v>211</v>
      </c>
      <c r="C50" s="210"/>
      <c r="D50" s="211"/>
      <c r="E50" s="36"/>
    </row>
    <row r="51" spans="1:5" ht="28">
      <c r="A51" s="129" t="str">
        <f>CONCATENATE(A$7,".",VALUE(ROWS(A$7:A49)-1))</f>
        <v>A.11.1.42</v>
      </c>
      <c r="B51" s="130" t="s">
        <v>212</v>
      </c>
      <c r="C51" s="210"/>
      <c r="D51" s="211"/>
      <c r="E51" s="36"/>
    </row>
    <row r="52" spans="1:5" ht="15">
      <c r="A52" s="129" t="str">
        <f>CONCATENATE(A$7,".",VALUE(ROWS(A$7:A50)-1))</f>
        <v>A.11.1.43</v>
      </c>
      <c r="B52" s="130" t="s">
        <v>213</v>
      </c>
      <c r="C52" s="210"/>
      <c r="D52" s="211"/>
      <c r="E52" s="36"/>
    </row>
    <row r="53" spans="1:5" ht="28">
      <c r="A53" s="129" t="str">
        <f>CONCATENATE(A$7,".",VALUE(ROWS(A$7:A51)-1))</f>
        <v>A.11.1.44</v>
      </c>
      <c r="B53" s="130" t="s">
        <v>214</v>
      </c>
      <c r="C53" s="210"/>
      <c r="D53" s="211"/>
      <c r="E53" s="36"/>
    </row>
    <row r="54" spans="1:5" ht="28">
      <c r="A54" s="129" t="str">
        <f>CONCATENATE(A$7,".",VALUE(ROWS(A$7:A52)-1))</f>
        <v>A.11.1.45</v>
      </c>
      <c r="B54" s="130" t="s">
        <v>215</v>
      </c>
      <c r="C54" s="210"/>
      <c r="D54" s="211"/>
      <c r="E54" s="36"/>
    </row>
    <row r="55" spans="1:5" ht="15">
      <c r="A55" s="129" t="str">
        <f>CONCATENATE(A$7,".",VALUE(ROWS(A$7:A53)-1))</f>
        <v>A.11.1.46</v>
      </c>
      <c r="B55" s="130" t="s">
        <v>216</v>
      </c>
      <c r="C55" s="210"/>
      <c r="D55" s="211"/>
      <c r="E55" s="36"/>
    </row>
    <row r="56" spans="1:5" ht="28">
      <c r="A56" s="129" t="str">
        <f>CONCATENATE(A$7,".",VALUE(ROWS(A$7:A54)-1))</f>
        <v>A.11.1.47</v>
      </c>
      <c r="B56" s="130" t="s">
        <v>217</v>
      </c>
      <c r="C56" s="210"/>
      <c r="D56" s="211"/>
      <c r="E56" s="36"/>
    </row>
    <row r="57" spans="1:5" ht="15">
      <c r="A57" s="129" t="str">
        <f>CONCATENATE(A$7,".",VALUE(ROWS(A$7:A55)-1))</f>
        <v>A.11.1.48</v>
      </c>
      <c r="B57" s="130" t="s">
        <v>218</v>
      </c>
      <c r="C57" s="210"/>
      <c r="D57" s="211"/>
      <c r="E57" s="36"/>
    </row>
    <row r="58" spans="1:5" ht="28">
      <c r="A58" s="129" t="str">
        <f>CONCATENATE(A$7,".",VALUE(ROWS(A$7:A56)-1))</f>
        <v>A.11.1.49</v>
      </c>
      <c r="B58" s="130" t="s">
        <v>219</v>
      </c>
      <c r="C58" s="210"/>
      <c r="D58" s="211"/>
      <c r="E58" s="36"/>
    </row>
    <row r="59" spans="1:5" ht="15">
      <c r="A59" s="129" t="str">
        <f>CONCATENATE(A$7,".",VALUE(ROWS(A$7:A57)-1))</f>
        <v>A.11.1.50</v>
      </c>
      <c r="B59" s="130" t="s">
        <v>220</v>
      </c>
      <c r="C59" s="210"/>
      <c r="D59" s="211"/>
      <c r="E59" s="36"/>
    </row>
    <row r="60" spans="1:5" ht="42">
      <c r="A60" s="129" t="str">
        <f>CONCATENATE(A$7,".",VALUE(ROWS(A$7:A58)-1))</f>
        <v>A.11.1.51</v>
      </c>
      <c r="B60" s="130" t="s">
        <v>221</v>
      </c>
      <c r="C60" s="210"/>
      <c r="D60" s="211"/>
      <c r="E60" s="36"/>
    </row>
    <row r="61" spans="1:5" ht="28">
      <c r="A61" s="129" t="str">
        <f>CONCATENATE(A$7,".",VALUE(ROWS(A$7:A59)-1))</f>
        <v>A.11.1.52</v>
      </c>
      <c r="B61" s="130" t="s">
        <v>222</v>
      </c>
      <c r="C61" s="210"/>
      <c r="D61" s="211"/>
      <c r="E61" s="36"/>
    </row>
    <row r="62" spans="1:5" ht="14.5" thickBot="1">
      <c r="A62" s="136" t="str">
        <f>CONCATENATE(A$7,".",VALUE(ROWS(A$7:A60)-1))</f>
        <v>A.11.1.53</v>
      </c>
      <c r="B62" s="137" t="s">
        <v>223</v>
      </c>
      <c r="C62" s="218"/>
      <c r="D62" s="219"/>
      <c r="E62" s="36"/>
    </row>
  </sheetData>
  <sheetProtection algorithmName="SHA-512" hashValue="81r9L5kUASqa1ehJ6YVFXbfMlOhJ8v1Co9Ga0GsJ+iJsr3Qnayt4JbyQasWBAxCPn8u4bZ8swH2Eht/MFqPJlA==" saltValue="u88mdii2p4tt/50VaIyTzQ==" spinCount="100000" sheet="1" objects="1" scenarios="1"/>
  <printOptions/>
  <pageMargins left="0.7" right="0.7" top="0.75" bottom="0.75" header="0.3" footer="0.3"/>
  <pageSetup horizontalDpi="1200" verticalDpi="120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workbookViewId="0" topLeftCell="A1">
      <selection activeCell="E8" sqref="E8"/>
    </sheetView>
  </sheetViews>
  <sheetFormatPr defaultColWidth="8.7109375" defaultRowHeight="15"/>
  <cols>
    <col min="1" max="1" width="22.28125" style="18" bestFit="1" customWidth="1"/>
    <col min="2" max="2" width="72.00390625" style="18" bestFit="1" customWidth="1"/>
    <col min="3" max="3" width="7.00390625" style="75" customWidth="1"/>
    <col min="4" max="4" width="8.7109375" style="18" customWidth="1"/>
    <col min="5" max="5" width="11.7109375" style="18" bestFit="1" customWidth="1"/>
    <col min="6" max="6" width="12.8515625" style="18" bestFit="1" customWidth="1"/>
    <col min="7" max="7" width="56.8515625" style="18" customWidth="1"/>
    <col min="8" max="8" width="36.140625" style="18" customWidth="1"/>
    <col min="9" max="16384" width="8.7109375" style="18" customWidth="1"/>
  </cols>
  <sheetData>
    <row r="1" spans="1:8" ht="14.5" thickTop="1">
      <c r="A1" s="51" t="s">
        <v>0</v>
      </c>
      <c r="B1" s="52" t="s">
        <v>274</v>
      </c>
      <c r="C1" s="53"/>
      <c r="D1" s="54"/>
      <c r="E1" s="54"/>
      <c r="F1" s="54"/>
      <c r="G1" s="54"/>
      <c r="H1" s="55"/>
    </row>
    <row r="2" spans="1:8" ht="15">
      <c r="A2" s="19" t="s">
        <v>1</v>
      </c>
      <c r="B2" s="57" t="s">
        <v>2</v>
      </c>
      <c r="C2" s="58"/>
      <c r="D2" s="26"/>
      <c r="E2" s="26"/>
      <c r="F2" s="26"/>
      <c r="G2" s="26"/>
      <c r="H2" s="59"/>
    </row>
    <row r="3" spans="1:8" ht="15">
      <c r="A3" s="56" t="s">
        <v>3</v>
      </c>
      <c r="B3" s="57" t="s">
        <v>268</v>
      </c>
      <c r="C3" s="58"/>
      <c r="D3" s="26"/>
      <c r="E3" s="26"/>
      <c r="F3" s="26"/>
      <c r="G3" s="26"/>
      <c r="H3" s="59"/>
    </row>
    <row r="4" spans="1:8" ht="14.5" thickBot="1">
      <c r="A4" s="60" t="s">
        <v>269</v>
      </c>
      <c r="B4" s="61" t="str">
        <f>A7</f>
        <v>A.12</v>
      </c>
      <c r="C4" s="58"/>
      <c r="D4" s="26"/>
      <c r="E4" s="26"/>
      <c r="F4" s="26"/>
      <c r="G4" s="26"/>
      <c r="H4" s="59"/>
    </row>
    <row r="5" spans="1:8" ht="15">
      <c r="A5" s="62"/>
      <c r="C5" s="58"/>
      <c r="D5" s="26"/>
      <c r="E5" s="26"/>
      <c r="F5" s="26"/>
      <c r="G5" s="26"/>
      <c r="H5" s="59"/>
    </row>
    <row r="6" spans="1:8" ht="30">
      <c r="A6" s="63" t="s">
        <v>4</v>
      </c>
      <c r="B6" s="64" t="s">
        <v>5</v>
      </c>
      <c r="C6" s="65" t="s">
        <v>30</v>
      </c>
      <c r="D6" s="65" t="s">
        <v>31</v>
      </c>
      <c r="E6" s="65" t="s">
        <v>32</v>
      </c>
      <c r="F6" s="65" t="s">
        <v>6</v>
      </c>
      <c r="G6" s="64" t="s">
        <v>33</v>
      </c>
      <c r="H6" s="66" t="s">
        <v>34</v>
      </c>
    </row>
    <row r="7" spans="1:8" ht="15">
      <c r="A7" s="67" t="s">
        <v>81</v>
      </c>
      <c r="B7" s="31" t="str">
        <f>REKAPITULACE!C24</f>
        <v>Nahrávací zařízení - podpůrný software - licence (komplet)</v>
      </c>
      <c r="C7" s="68"/>
      <c r="D7" s="69"/>
      <c r="E7" s="69"/>
      <c r="F7" s="69"/>
      <c r="G7" s="69"/>
      <c r="H7" s="70"/>
    </row>
    <row r="8" spans="1:8" ht="15">
      <c r="A8" s="101" t="str">
        <f>CONCATENATE(A$7,".",VALUE(ROWS(A$7:A8)-1))</f>
        <v>A.12.1</v>
      </c>
      <c r="B8" s="102" t="s">
        <v>173</v>
      </c>
      <c r="C8" s="103">
        <v>6</v>
      </c>
      <c r="D8" s="103" t="s">
        <v>36</v>
      </c>
      <c r="E8" s="189"/>
      <c r="F8" s="104">
        <f>C8*E8</f>
        <v>0</v>
      </c>
      <c r="G8" s="105" t="s">
        <v>270</v>
      </c>
      <c r="H8" s="194"/>
    </row>
    <row r="9" spans="1:8" ht="15">
      <c r="A9" s="109"/>
      <c r="B9" s="34"/>
      <c r="C9" s="118"/>
      <c r="D9" s="118"/>
      <c r="E9" s="119"/>
      <c r="F9" s="119"/>
      <c r="G9" s="71"/>
      <c r="H9" s="7"/>
    </row>
    <row r="10" spans="1:8" ht="15">
      <c r="A10" s="109"/>
      <c r="B10" s="110"/>
      <c r="C10" s="111"/>
      <c r="D10" s="111"/>
      <c r="E10" s="112"/>
      <c r="F10" s="112"/>
      <c r="G10" s="113"/>
      <c r="H10" s="7"/>
    </row>
    <row r="11" spans="1:8" ht="15">
      <c r="A11" s="109"/>
      <c r="B11" s="110"/>
      <c r="C11" s="111"/>
      <c r="D11" s="111"/>
      <c r="E11" s="112"/>
      <c r="F11" s="112"/>
      <c r="G11" s="113"/>
      <c r="H11" s="3"/>
    </row>
    <row r="12" spans="1:8" ht="15">
      <c r="A12" s="109"/>
      <c r="B12" s="110"/>
      <c r="C12" s="111"/>
      <c r="D12" s="111"/>
      <c r="E12" s="112"/>
      <c r="F12" s="112"/>
      <c r="G12" s="113"/>
      <c r="H12" s="3"/>
    </row>
    <row r="13" spans="1:8" ht="15">
      <c r="A13" s="109"/>
      <c r="B13" s="115"/>
      <c r="C13" s="97"/>
      <c r="D13" s="97"/>
      <c r="E13" s="116"/>
      <c r="F13" s="116"/>
      <c r="G13" s="117"/>
      <c r="H13" s="8"/>
    </row>
    <row r="14" spans="1:8" ht="15.75" customHeight="1" thickBot="1">
      <c r="A14" s="84"/>
      <c r="B14" s="85"/>
      <c r="C14" s="86"/>
      <c r="D14" s="86"/>
      <c r="E14" s="87"/>
      <c r="F14" s="87"/>
      <c r="G14" s="88"/>
      <c r="H14" s="4"/>
    </row>
    <row r="15" spans="1:8" ht="15.75" customHeight="1" thickTop="1">
      <c r="A15" s="44"/>
      <c r="B15" s="45"/>
      <c r="C15" s="73"/>
      <c r="D15" s="73"/>
      <c r="E15" s="46"/>
      <c r="F15" s="46"/>
      <c r="G15" s="45"/>
      <c r="H15" s="5"/>
    </row>
    <row r="16" spans="1:8" ht="15.75" customHeight="1">
      <c r="A16" s="44"/>
      <c r="B16" s="45"/>
      <c r="C16" s="73"/>
      <c r="D16" s="73"/>
      <c r="E16" s="46"/>
      <c r="F16" s="47">
        <f>SUM(F8:F14)</f>
        <v>0</v>
      </c>
      <c r="G16" s="74" t="s">
        <v>37</v>
      </c>
      <c r="H16" s="26"/>
    </row>
    <row r="17" spans="1:8" ht="15.75" customHeight="1">
      <c r="A17" s="44"/>
      <c r="B17" s="45"/>
      <c r="C17" s="73"/>
      <c r="D17" s="73"/>
      <c r="E17" s="46"/>
      <c r="F17" s="46"/>
      <c r="G17" s="45"/>
      <c r="H17" s="26"/>
    </row>
  </sheetData>
  <sheetProtection algorithmName="SHA-512" hashValue="4F1ntIbrq0DGx67YOzgG+IJN6VhwEReu73VP5ekAq5Bm2d5V/8LyPAtZHAk/217kBEv6EtZOPGxvtChLhks9Sg==" saltValue="kyKiL4lKT/0ZuvI8no9syg==" spinCount="100000" sheet="1" objects="1" scenarios="1"/>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workbookViewId="0" topLeftCell="A1">
      <selection activeCell="E8" sqref="E8"/>
    </sheetView>
  </sheetViews>
  <sheetFormatPr defaultColWidth="8.7109375" defaultRowHeight="15"/>
  <cols>
    <col min="1" max="1" width="22.28125" style="18" bestFit="1" customWidth="1"/>
    <col min="2" max="2" width="59.57421875" style="18" bestFit="1" customWidth="1"/>
    <col min="3" max="3" width="7.00390625" style="75" customWidth="1"/>
    <col min="4" max="4" width="8.7109375" style="18" customWidth="1"/>
    <col min="5" max="5" width="11.7109375" style="18" bestFit="1" customWidth="1"/>
    <col min="6" max="6" width="12.8515625" style="18" bestFit="1" customWidth="1"/>
    <col min="7" max="7" width="56.8515625" style="18" customWidth="1"/>
    <col min="8" max="8" width="36.140625" style="18" customWidth="1"/>
    <col min="9" max="16384" width="8.7109375" style="18" customWidth="1"/>
  </cols>
  <sheetData>
    <row r="1" spans="1:8" ht="14.5" thickTop="1">
      <c r="A1" s="51" t="s">
        <v>0</v>
      </c>
      <c r="B1" s="52" t="s">
        <v>274</v>
      </c>
      <c r="C1" s="53"/>
      <c r="D1" s="54"/>
      <c r="E1" s="54"/>
      <c r="F1" s="54"/>
      <c r="G1" s="54"/>
      <c r="H1" s="55"/>
    </row>
    <row r="2" spans="1:8" ht="15">
      <c r="A2" s="19" t="s">
        <v>1</v>
      </c>
      <c r="B2" s="57" t="s">
        <v>2</v>
      </c>
      <c r="C2" s="58"/>
      <c r="D2" s="26"/>
      <c r="E2" s="26"/>
      <c r="F2" s="26"/>
      <c r="G2" s="26"/>
      <c r="H2" s="59"/>
    </row>
    <row r="3" spans="1:8" ht="15">
      <c r="A3" s="56" t="s">
        <v>3</v>
      </c>
      <c r="B3" s="57" t="s">
        <v>268</v>
      </c>
      <c r="C3" s="58"/>
      <c r="D3" s="26"/>
      <c r="E3" s="26"/>
      <c r="F3" s="26"/>
      <c r="G3" s="26"/>
      <c r="H3" s="59"/>
    </row>
    <row r="4" spans="1:8" ht="14.5" thickBot="1">
      <c r="A4" s="60" t="s">
        <v>269</v>
      </c>
      <c r="B4" s="61" t="str">
        <f>A7</f>
        <v>A.13</v>
      </c>
      <c r="C4" s="58"/>
      <c r="D4" s="26"/>
      <c r="E4" s="26"/>
      <c r="F4" s="26"/>
      <c r="G4" s="26"/>
      <c r="H4" s="59"/>
    </row>
    <row r="5" spans="1:8" ht="15">
      <c r="A5" s="62"/>
      <c r="C5" s="58"/>
      <c r="D5" s="26"/>
      <c r="E5" s="26"/>
      <c r="F5" s="26"/>
      <c r="G5" s="26"/>
      <c r="H5" s="59"/>
    </row>
    <row r="6" spans="1:8" ht="30">
      <c r="A6" s="63" t="s">
        <v>4</v>
      </c>
      <c r="B6" s="64" t="s">
        <v>5</v>
      </c>
      <c r="C6" s="65" t="s">
        <v>30</v>
      </c>
      <c r="D6" s="65" t="s">
        <v>31</v>
      </c>
      <c r="E6" s="65" t="s">
        <v>32</v>
      </c>
      <c r="F6" s="65" t="s">
        <v>6</v>
      </c>
      <c r="G6" s="64" t="s">
        <v>33</v>
      </c>
      <c r="H6" s="66" t="s">
        <v>34</v>
      </c>
    </row>
    <row r="7" spans="1:8" ht="15">
      <c r="A7" s="67" t="s">
        <v>82</v>
      </c>
      <c r="B7" s="31" t="str">
        <f>REKAPITULACE!C25</f>
        <v>Bezdrátové mikrofonní sady (komplet)</v>
      </c>
      <c r="C7" s="68"/>
      <c r="D7" s="69"/>
      <c r="E7" s="69"/>
      <c r="F7" s="69"/>
      <c r="G7" s="69"/>
      <c r="H7" s="70"/>
    </row>
    <row r="8" spans="1:8" ht="50.5">
      <c r="A8" s="101" t="str">
        <f>CONCATENATE(A$7,".",VALUE(ROWS(A$7:A8)-1))</f>
        <v>A.13.1</v>
      </c>
      <c r="B8" s="102" t="s">
        <v>146</v>
      </c>
      <c r="C8" s="103">
        <v>3</v>
      </c>
      <c r="D8" s="103" t="s">
        <v>40</v>
      </c>
      <c r="E8" s="189"/>
      <c r="F8" s="104">
        <f>E8*C8</f>
        <v>0</v>
      </c>
      <c r="G8" s="105" t="s">
        <v>147</v>
      </c>
      <c r="H8" s="194"/>
    </row>
    <row r="9" spans="1:8" ht="15">
      <c r="A9" s="109"/>
      <c r="B9" s="34"/>
      <c r="C9" s="118"/>
      <c r="D9" s="118"/>
      <c r="E9" s="119"/>
      <c r="F9" s="119"/>
      <c r="G9" s="71"/>
      <c r="H9" s="7"/>
    </row>
    <row r="10" spans="1:8" ht="15">
      <c r="A10" s="109"/>
      <c r="B10" s="110"/>
      <c r="C10" s="111"/>
      <c r="D10" s="111"/>
      <c r="E10" s="112"/>
      <c r="F10" s="112"/>
      <c r="G10" s="113"/>
      <c r="H10" s="7"/>
    </row>
    <row r="11" spans="1:8" ht="15">
      <c r="A11" s="109"/>
      <c r="B11" s="110"/>
      <c r="C11" s="111"/>
      <c r="D11" s="111"/>
      <c r="E11" s="112"/>
      <c r="F11" s="112"/>
      <c r="G11" s="113"/>
      <c r="H11" s="3"/>
    </row>
    <row r="12" spans="1:8" ht="15">
      <c r="A12" s="109"/>
      <c r="B12" s="110"/>
      <c r="C12" s="111"/>
      <c r="D12" s="111"/>
      <c r="E12" s="112"/>
      <c r="F12" s="112"/>
      <c r="G12" s="113"/>
      <c r="H12" s="3"/>
    </row>
    <row r="13" spans="1:8" ht="15">
      <c r="A13" s="109"/>
      <c r="B13" s="115"/>
      <c r="C13" s="97"/>
      <c r="D13" s="97"/>
      <c r="E13" s="116"/>
      <c r="F13" s="116"/>
      <c r="G13" s="117"/>
      <c r="H13" s="8"/>
    </row>
    <row r="14" spans="1:8" ht="15.75" customHeight="1" thickBot="1">
      <c r="A14" s="84"/>
      <c r="B14" s="85"/>
      <c r="C14" s="86"/>
      <c r="D14" s="86"/>
      <c r="E14" s="87"/>
      <c r="F14" s="87"/>
      <c r="G14" s="88"/>
      <c r="H14" s="4"/>
    </row>
    <row r="15" spans="1:8" ht="15.75" customHeight="1" thickTop="1">
      <c r="A15" s="44"/>
      <c r="B15" s="45"/>
      <c r="C15" s="73"/>
      <c r="D15" s="73"/>
      <c r="E15" s="46"/>
      <c r="F15" s="46"/>
      <c r="G15" s="45"/>
      <c r="H15" s="5"/>
    </row>
    <row r="16" spans="1:8" ht="15.75" customHeight="1">
      <c r="A16" s="44"/>
      <c r="B16" s="45"/>
      <c r="C16" s="73"/>
      <c r="D16" s="73"/>
      <c r="E16" s="46"/>
      <c r="F16" s="47">
        <f>SUM(F8:F14)</f>
        <v>0</v>
      </c>
      <c r="G16" s="74" t="s">
        <v>37</v>
      </c>
      <c r="H16" s="26"/>
    </row>
    <row r="17" spans="1:8" ht="15.75" customHeight="1">
      <c r="A17" s="44"/>
      <c r="B17" s="45"/>
      <c r="C17" s="73"/>
      <c r="D17" s="73"/>
      <c r="E17" s="46"/>
      <c r="F17" s="46"/>
      <c r="G17" s="45"/>
      <c r="H17" s="26"/>
    </row>
  </sheetData>
  <sheetProtection algorithmName="SHA-512" hashValue="rjOnsrVG8LwN/djGy2ZNfkpdiqIhqfpsKS8Ib8aJNXi634jwyDPA2CDuB4CveKsINEUUQy2EJR6X4sRtRh7REw==" saltValue="PcAjdfUoBt5p32XNSPrHoQ==" spinCount="100000" sheet="1" objects="1" scenarios="1"/>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workbookViewId="0" topLeftCell="A1">
      <selection activeCell="E11" sqref="E11"/>
    </sheetView>
  </sheetViews>
  <sheetFormatPr defaultColWidth="8.7109375" defaultRowHeight="15"/>
  <cols>
    <col min="1" max="1" width="22.28125" style="18" bestFit="1" customWidth="1"/>
    <col min="2" max="2" width="49.7109375" style="18" customWidth="1"/>
    <col min="3" max="3" width="7.00390625" style="75" customWidth="1"/>
    <col min="4" max="4" width="8.7109375" style="18" customWidth="1"/>
    <col min="5" max="5" width="11.7109375" style="18" bestFit="1" customWidth="1"/>
    <col min="6" max="6" width="12.8515625" style="18" bestFit="1" customWidth="1"/>
    <col min="7" max="7" width="56.8515625" style="18" customWidth="1"/>
    <col min="8" max="8" width="36.140625" style="18" customWidth="1"/>
    <col min="9" max="16384" width="8.7109375" style="18" customWidth="1"/>
  </cols>
  <sheetData>
    <row r="1" spans="1:8" ht="14.5" thickTop="1">
      <c r="A1" s="51" t="s">
        <v>0</v>
      </c>
      <c r="B1" s="52" t="s">
        <v>274</v>
      </c>
      <c r="C1" s="53"/>
      <c r="D1" s="54"/>
      <c r="E1" s="54"/>
      <c r="F1" s="54"/>
      <c r="G1" s="54"/>
      <c r="H1" s="55"/>
    </row>
    <row r="2" spans="1:8" ht="15">
      <c r="A2" s="19" t="s">
        <v>1</v>
      </c>
      <c r="B2" s="57" t="s">
        <v>2</v>
      </c>
      <c r="C2" s="58"/>
      <c r="D2" s="26"/>
      <c r="E2" s="26"/>
      <c r="F2" s="26"/>
      <c r="G2" s="26"/>
      <c r="H2" s="59"/>
    </row>
    <row r="3" spans="1:8" ht="15">
      <c r="A3" s="56" t="s">
        <v>3</v>
      </c>
      <c r="B3" s="57" t="s">
        <v>268</v>
      </c>
      <c r="C3" s="58"/>
      <c r="D3" s="26"/>
      <c r="E3" s="26"/>
      <c r="F3" s="26"/>
      <c r="G3" s="26"/>
      <c r="H3" s="59"/>
    </row>
    <row r="4" spans="1:8" ht="14.5" thickBot="1">
      <c r="A4" s="60" t="s">
        <v>269</v>
      </c>
      <c r="B4" s="61" t="str">
        <f>A7</f>
        <v>A.14</v>
      </c>
      <c r="C4" s="58"/>
      <c r="D4" s="26"/>
      <c r="E4" s="26"/>
      <c r="F4" s="26"/>
      <c r="G4" s="26"/>
      <c r="H4" s="59"/>
    </row>
    <row r="5" spans="1:8" ht="15">
      <c r="A5" s="62"/>
      <c r="C5" s="58"/>
      <c r="D5" s="26"/>
      <c r="E5" s="26"/>
      <c r="F5" s="26"/>
      <c r="G5" s="26"/>
      <c r="H5" s="59"/>
    </row>
    <row r="6" spans="1:8" ht="30">
      <c r="A6" s="63" t="s">
        <v>4</v>
      </c>
      <c r="B6" s="64" t="s">
        <v>5</v>
      </c>
      <c r="C6" s="65" t="s">
        <v>30</v>
      </c>
      <c r="D6" s="65" t="s">
        <v>31</v>
      </c>
      <c r="E6" s="65" t="s">
        <v>32</v>
      </c>
      <c r="F6" s="65" t="s">
        <v>6</v>
      </c>
      <c r="G6" s="64" t="s">
        <v>33</v>
      </c>
      <c r="H6" s="66" t="s">
        <v>34</v>
      </c>
    </row>
    <row r="7" spans="1:8" ht="15">
      <c r="A7" s="67" t="s">
        <v>83</v>
      </c>
      <c r="B7" s="31" t="str">
        <f>REKAPITULACE!C26</f>
        <v>Paměťové karty pro záznam</v>
      </c>
      <c r="C7" s="68"/>
      <c r="D7" s="69"/>
      <c r="E7" s="69"/>
      <c r="F7" s="69"/>
      <c r="G7" s="69"/>
      <c r="H7" s="70"/>
    </row>
    <row r="8" spans="1:8" ht="25.5">
      <c r="A8" s="101" t="str">
        <f>CONCATENATE(A$7,".",VALUE(ROWS(A$7:A8)-1))</f>
        <v>A.14.1</v>
      </c>
      <c r="B8" s="102" t="s">
        <v>84</v>
      </c>
      <c r="C8" s="103">
        <v>3</v>
      </c>
      <c r="D8" s="103" t="s">
        <v>40</v>
      </c>
      <c r="E8" s="189"/>
      <c r="F8" s="104">
        <f>E8*C8</f>
        <v>0</v>
      </c>
      <c r="G8" s="105" t="s">
        <v>277</v>
      </c>
      <c r="H8" s="194"/>
    </row>
    <row r="9" spans="1:8" ht="15">
      <c r="A9" s="101" t="str">
        <f>CONCATENATE(A$7,".",VALUE(ROWS(A$7:A9)-1))</f>
        <v>A.14.2</v>
      </c>
      <c r="B9" s="102" t="s">
        <v>85</v>
      </c>
      <c r="C9" s="97">
        <v>3</v>
      </c>
      <c r="D9" s="97" t="s">
        <v>40</v>
      </c>
      <c r="E9" s="196"/>
      <c r="F9" s="104">
        <f>E9*C9</f>
        <v>0</v>
      </c>
      <c r="G9" s="99" t="s">
        <v>278</v>
      </c>
      <c r="H9" s="194"/>
    </row>
    <row r="10" spans="1:8" ht="15">
      <c r="A10" s="109"/>
      <c r="B10" s="110"/>
      <c r="C10" s="111"/>
      <c r="D10" s="111"/>
      <c r="E10" s="112"/>
      <c r="F10" s="112"/>
      <c r="G10" s="113"/>
      <c r="H10" s="7"/>
    </row>
    <row r="11" spans="1:8" ht="15">
      <c r="A11" s="109"/>
      <c r="B11" s="110"/>
      <c r="C11" s="111"/>
      <c r="D11" s="111"/>
      <c r="E11" s="112"/>
      <c r="F11" s="112"/>
      <c r="G11" s="113"/>
      <c r="H11" s="3"/>
    </row>
    <row r="12" spans="1:8" ht="15">
      <c r="A12" s="109"/>
      <c r="B12" s="110"/>
      <c r="C12" s="111"/>
      <c r="D12" s="111"/>
      <c r="E12" s="112"/>
      <c r="F12" s="112"/>
      <c r="G12" s="113"/>
      <c r="H12" s="3"/>
    </row>
    <row r="13" spans="1:8" ht="15">
      <c r="A13" s="109"/>
      <c r="B13" s="115"/>
      <c r="C13" s="97"/>
      <c r="D13" s="97"/>
      <c r="E13" s="116"/>
      <c r="F13" s="116"/>
      <c r="G13" s="117"/>
      <c r="H13" s="8"/>
    </row>
    <row r="14" spans="1:8" ht="15.75" customHeight="1" thickBot="1">
      <c r="A14" s="84"/>
      <c r="B14" s="85"/>
      <c r="C14" s="86"/>
      <c r="D14" s="86"/>
      <c r="E14" s="87"/>
      <c r="F14" s="87"/>
      <c r="G14" s="88"/>
      <c r="H14" s="4"/>
    </row>
    <row r="15" spans="1:8" ht="15.75" customHeight="1" thickTop="1">
      <c r="A15" s="44"/>
      <c r="B15" s="45"/>
      <c r="C15" s="73"/>
      <c r="D15" s="73"/>
      <c r="E15" s="46"/>
      <c r="F15" s="46"/>
      <c r="G15" s="45"/>
      <c r="H15" s="5"/>
    </row>
    <row r="16" spans="1:8" ht="15.75" customHeight="1">
      <c r="A16" s="44"/>
      <c r="B16" s="45"/>
      <c r="C16" s="73"/>
      <c r="D16" s="73"/>
      <c r="E16" s="46"/>
      <c r="F16" s="47">
        <f>SUM(F8:F13)</f>
        <v>0</v>
      </c>
      <c r="G16" s="74" t="s">
        <v>37</v>
      </c>
      <c r="H16" s="26"/>
    </row>
    <row r="17" spans="1:8" ht="15.75" customHeight="1">
      <c r="A17" s="44"/>
      <c r="B17" s="45"/>
      <c r="C17" s="73"/>
      <c r="D17" s="73"/>
      <c r="E17" s="46"/>
      <c r="F17" s="46"/>
      <c r="G17" s="45"/>
      <c r="H17" s="26"/>
    </row>
  </sheetData>
  <sheetProtection algorithmName="SHA-512" hashValue="3R+D2Q4FVVdwDa0r/AedRRuYHG7lN5Nr+OOMHHYOg0YH1CMVHT0OVDST+n4AZ0GBc6pY8WW6hHfnMqDTN4Se4w==" saltValue="przovyKQVDvIdhxdFG9INA==" spinCount="100000" sheet="1" objects="1" scenarios="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workbookViewId="0" topLeftCell="A1">
      <selection activeCell="E8" sqref="E8"/>
    </sheetView>
  </sheetViews>
  <sheetFormatPr defaultColWidth="8.7109375" defaultRowHeight="15"/>
  <cols>
    <col min="1" max="1" width="22.28125" style="18" bestFit="1" customWidth="1"/>
    <col min="2" max="2" width="94.28125" style="18" customWidth="1"/>
    <col min="3" max="3" width="7.00390625" style="75" customWidth="1"/>
    <col min="4" max="4" width="8.7109375" style="18" customWidth="1"/>
    <col min="5" max="5" width="11.7109375" style="18" bestFit="1" customWidth="1"/>
    <col min="6" max="6" width="12.8515625" style="18" bestFit="1" customWidth="1"/>
    <col min="7" max="7" width="56.8515625" style="18" customWidth="1"/>
    <col min="8" max="8" width="36.140625" style="18" customWidth="1"/>
    <col min="9" max="16384" width="8.7109375" style="18" customWidth="1"/>
  </cols>
  <sheetData>
    <row r="1" spans="1:8" ht="14.5" thickTop="1">
      <c r="A1" s="51" t="s">
        <v>0</v>
      </c>
      <c r="B1" s="52" t="s">
        <v>274</v>
      </c>
      <c r="C1" s="53"/>
      <c r="D1" s="54"/>
      <c r="E1" s="54"/>
      <c r="F1" s="54"/>
      <c r="G1" s="54"/>
      <c r="H1" s="55"/>
    </row>
    <row r="2" spans="1:8" ht="15">
      <c r="A2" s="19" t="s">
        <v>1</v>
      </c>
      <c r="B2" s="57" t="s">
        <v>2</v>
      </c>
      <c r="C2" s="58"/>
      <c r="D2" s="26"/>
      <c r="E2" s="26"/>
      <c r="F2" s="26"/>
      <c r="G2" s="26"/>
      <c r="H2" s="59"/>
    </row>
    <row r="3" spans="1:8" ht="15">
      <c r="A3" s="56" t="s">
        <v>3</v>
      </c>
      <c r="B3" s="57" t="s">
        <v>268</v>
      </c>
      <c r="C3" s="58"/>
      <c r="D3" s="26"/>
      <c r="E3" s="26"/>
      <c r="F3" s="26"/>
      <c r="G3" s="26"/>
      <c r="H3" s="59"/>
    </row>
    <row r="4" spans="1:8" ht="14.5" thickBot="1">
      <c r="A4" s="60" t="s">
        <v>269</v>
      </c>
      <c r="B4" s="61" t="str">
        <f>A7</f>
        <v>B.1</v>
      </c>
      <c r="C4" s="58"/>
      <c r="D4" s="26"/>
      <c r="E4" s="26"/>
      <c r="F4" s="26"/>
      <c r="G4" s="26"/>
      <c r="H4" s="59"/>
    </row>
    <row r="5" spans="1:8" ht="15">
      <c r="A5" s="62"/>
      <c r="C5" s="58"/>
      <c r="D5" s="26"/>
      <c r="E5" s="26"/>
      <c r="F5" s="26"/>
      <c r="G5" s="26"/>
      <c r="H5" s="59"/>
    </row>
    <row r="6" spans="1:8" ht="30">
      <c r="A6" s="63" t="s">
        <v>4</v>
      </c>
      <c r="B6" s="64" t="s">
        <v>5</v>
      </c>
      <c r="C6" s="65" t="s">
        <v>30</v>
      </c>
      <c r="D6" s="65" t="s">
        <v>31</v>
      </c>
      <c r="E6" s="65" t="s">
        <v>32</v>
      </c>
      <c r="F6" s="65" t="s">
        <v>6</v>
      </c>
      <c r="G6" s="64" t="s">
        <v>33</v>
      </c>
      <c r="H6" s="66" t="s">
        <v>34</v>
      </c>
    </row>
    <row r="7" spans="1:8" ht="15">
      <c r="A7" s="67" t="s">
        <v>86</v>
      </c>
      <c r="B7" s="31" t="str">
        <f>REKAPITULACE!C29</f>
        <v>Elektrické kabeláže pro napájení přístrojů včetně stabilizátoru napětí (komplet)</v>
      </c>
      <c r="C7" s="68"/>
      <c r="D7" s="69"/>
      <c r="E7" s="69"/>
      <c r="F7" s="69"/>
      <c r="G7" s="69"/>
      <c r="H7" s="114"/>
    </row>
    <row r="8" spans="1:9" ht="100.5">
      <c r="A8" s="101" t="str">
        <f>CONCATENATE(A$7,".",VALUE(ROWS(A$7:A8)-1))</f>
        <v>B.1.1</v>
      </c>
      <c r="B8" s="102" t="s">
        <v>87</v>
      </c>
      <c r="C8" s="103">
        <v>2</v>
      </c>
      <c r="D8" s="103" t="s">
        <v>40</v>
      </c>
      <c r="E8" s="189"/>
      <c r="F8" s="104">
        <f>C8*E8</f>
        <v>0</v>
      </c>
      <c r="G8" s="105" t="s">
        <v>88</v>
      </c>
      <c r="H8" s="194"/>
      <c r="I8" s="72"/>
    </row>
    <row r="9" spans="1:9" ht="138">
      <c r="A9" s="101" t="str">
        <f>CONCATENATE(A$7,".",VALUE(ROWS(A$7:A9)-1))</f>
        <v>B.1.2</v>
      </c>
      <c r="B9" s="102" t="s">
        <v>168</v>
      </c>
      <c r="C9" s="97">
        <v>3</v>
      </c>
      <c r="D9" s="97" t="s">
        <v>40</v>
      </c>
      <c r="E9" s="196"/>
      <c r="F9" s="104">
        <f aca="true" t="shared" si="0" ref="F9">C9*E9</f>
        <v>0</v>
      </c>
      <c r="G9" s="99" t="s">
        <v>169</v>
      </c>
      <c r="H9" s="194"/>
      <c r="I9" s="72"/>
    </row>
    <row r="10" spans="1:8" ht="15.75" customHeight="1" thickBot="1">
      <c r="A10" s="84"/>
      <c r="B10" s="85"/>
      <c r="C10" s="86"/>
      <c r="D10" s="86"/>
      <c r="E10" s="87"/>
      <c r="F10" s="87"/>
      <c r="G10" s="88"/>
      <c r="H10" s="4"/>
    </row>
    <row r="11" spans="1:8" ht="15.75" customHeight="1" thickTop="1">
      <c r="A11" s="44"/>
      <c r="B11" s="45"/>
      <c r="C11" s="73"/>
      <c r="D11" s="73"/>
      <c r="E11" s="46"/>
      <c r="F11" s="46"/>
      <c r="G11" s="45"/>
      <c r="H11" s="5"/>
    </row>
    <row r="12" spans="1:8" ht="15.75" customHeight="1">
      <c r="A12" s="44"/>
      <c r="B12" s="45"/>
      <c r="C12" s="73"/>
      <c r="D12" s="73"/>
      <c r="E12" s="46"/>
      <c r="F12" s="47">
        <f>SUM(F8:F10)</f>
        <v>0</v>
      </c>
      <c r="G12" s="74" t="s">
        <v>37</v>
      </c>
      <c r="H12" s="5"/>
    </row>
    <row r="13" spans="1:8" ht="15.75" customHeight="1">
      <c r="A13" s="44"/>
      <c r="B13" s="45"/>
      <c r="C13" s="73"/>
      <c r="D13" s="73"/>
      <c r="E13" s="46"/>
      <c r="F13" s="46"/>
      <c r="G13" s="45"/>
      <c r="H13" s="5"/>
    </row>
    <row r="14" ht="15">
      <c r="H14" s="6"/>
    </row>
    <row r="15" ht="15">
      <c r="H15" s="6"/>
    </row>
  </sheetData>
  <sheetProtection algorithmName="SHA-512" hashValue="AhZwqIChkAvoc0XVlJv6ZZVi9Sr2ubhBn5weKofxEE3mKjAPa9mO3voB2okYuMbfkk21shaE9rtosa/AoGd4gQ==" saltValue="CY93LTaOPhF7AeoLltPdAw==" spinCount="100000" sheet="1" objects="1" scenarios="1"/>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workbookViewId="0" topLeftCell="A1">
      <selection activeCell="E10" sqref="E10"/>
    </sheetView>
  </sheetViews>
  <sheetFormatPr defaultColWidth="8.7109375" defaultRowHeight="15"/>
  <cols>
    <col min="1" max="1" width="22.28125" style="18" bestFit="1" customWidth="1"/>
    <col min="2" max="2" width="80.8515625" style="18" bestFit="1" customWidth="1"/>
    <col min="3" max="3" width="7.00390625" style="75" customWidth="1"/>
    <col min="4" max="4" width="8.7109375" style="18" customWidth="1"/>
    <col min="5" max="5" width="11.7109375" style="18" bestFit="1" customWidth="1"/>
    <col min="6" max="6" width="12.8515625" style="18" bestFit="1" customWidth="1"/>
    <col min="7" max="7" width="56.8515625" style="18" customWidth="1"/>
    <col min="8" max="8" width="36.140625" style="18" customWidth="1"/>
    <col min="9" max="16384" width="8.7109375" style="18" customWidth="1"/>
  </cols>
  <sheetData>
    <row r="1" spans="1:8" ht="14.5" thickTop="1">
      <c r="A1" s="51" t="s">
        <v>0</v>
      </c>
      <c r="B1" s="52" t="s">
        <v>274</v>
      </c>
      <c r="C1" s="53"/>
      <c r="D1" s="54"/>
      <c r="E1" s="54"/>
      <c r="F1" s="54"/>
      <c r="G1" s="54"/>
      <c r="H1" s="55"/>
    </row>
    <row r="2" spans="1:8" ht="15">
      <c r="A2" s="19" t="s">
        <v>1</v>
      </c>
      <c r="B2" s="57" t="s">
        <v>2</v>
      </c>
      <c r="C2" s="58"/>
      <c r="D2" s="26"/>
      <c r="E2" s="26"/>
      <c r="F2" s="26"/>
      <c r="G2" s="26"/>
      <c r="H2" s="59"/>
    </row>
    <row r="3" spans="1:8" ht="15">
      <c r="A3" s="56" t="s">
        <v>3</v>
      </c>
      <c r="B3" s="57" t="s">
        <v>268</v>
      </c>
      <c r="C3" s="58"/>
      <c r="D3" s="26"/>
      <c r="E3" s="26"/>
      <c r="F3" s="26"/>
      <c r="G3" s="26"/>
      <c r="H3" s="59"/>
    </row>
    <row r="4" spans="1:8" ht="14.5" thickBot="1">
      <c r="A4" s="60" t="s">
        <v>269</v>
      </c>
      <c r="B4" s="61" t="str">
        <f>A7</f>
        <v>B.2</v>
      </c>
      <c r="C4" s="58"/>
      <c r="D4" s="26"/>
      <c r="E4" s="26"/>
      <c r="F4" s="26"/>
      <c r="G4" s="26"/>
      <c r="H4" s="59"/>
    </row>
    <row r="5" spans="1:8" ht="15">
      <c r="A5" s="62"/>
      <c r="C5" s="58"/>
      <c r="D5" s="26"/>
      <c r="E5" s="26"/>
      <c r="F5" s="26"/>
      <c r="G5" s="26"/>
      <c r="H5" s="59"/>
    </row>
    <row r="6" spans="1:8" ht="30">
      <c r="A6" s="63" t="s">
        <v>4</v>
      </c>
      <c r="B6" s="64" t="s">
        <v>5</v>
      </c>
      <c r="C6" s="65" t="s">
        <v>30</v>
      </c>
      <c r="D6" s="65" t="s">
        <v>31</v>
      </c>
      <c r="E6" s="65" t="s">
        <v>32</v>
      </c>
      <c r="F6" s="65" t="s">
        <v>6</v>
      </c>
      <c r="G6" s="64" t="s">
        <v>33</v>
      </c>
      <c r="H6" s="66" t="s">
        <v>34</v>
      </c>
    </row>
    <row r="7" spans="1:8" ht="15">
      <c r="A7" s="67" t="s">
        <v>89</v>
      </c>
      <c r="B7" s="31" t="str">
        <f>REKAPITULACE!C30</f>
        <v>AV kabeláž – HDMI, XLR, Cinch, jack, přechodky, spojky (komplet)</v>
      </c>
      <c r="C7" s="68"/>
      <c r="D7" s="69"/>
      <c r="E7" s="69"/>
      <c r="F7" s="69"/>
      <c r="G7" s="69"/>
      <c r="H7" s="70"/>
    </row>
    <row r="8" spans="1:8" ht="25.5">
      <c r="A8" s="101" t="str">
        <f>CONCATENATE(A$7,".",VALUE(ROWS(A$7:A8)-1))</f>
        <v>B.2.1</v>
      </c>
      <c r="B8" s="102" t="s">
        <v>166</v>
      </c>
      <c r="C8" s="103">
        <v>4</v>
      </c>
      <c r="D8" s="103" t="s">
        <v>40</v>
      </c>
      <c r="E8" s="189"/>
      <c r="F8" s="104">
        <f>C8*E8</f>
        <v>0</v>
      </c>
      <c r="G8" s="105" t="s">
        <v>167</v>
      </c>
      <c r="H8" s="194"/>
    </row>
    <row r="9" spans="1:8" ht="25.5">
      <c r="A9" s="101" t="str">
        <f>CONCATENATE(A$7,".",VALUE(ROWS(A$7:A9)-1))</f>
        <v>B.2.2</v>
      </c>
      <c r="B9" s="102" t="s">
        <v>164</v>
      </c>
      <c r="C9" s="103">
        <v>2</v>
      </c>
      <c r="D9" s="103" t="s">
        <v>40</v>
      </c>
      <c r="E9" s="189"/>
      <c r="F9" s="104">
        <f>C9*E9</f>
        <v>0</v>
      </c>
      <c r="G9" s="105" t="s">
        <v>161</v>
      </c>
      <c r="H9" s="194"/>
    </row>
    <row r="10" spans="1:8" ht="25.5">
      <c r="A10" s="101" t="str">
        <f>CONCATENATE(A$7,".",VALUE(ROWS(A$7:A10)-1))</f>
        <v>B.2.3</v>
      </c>
      <c r="B10" s="102" t="s">
        <v>163</v>
      </c>
      <c r="C10" s="103">
        <v>2</v>
      </c>
      <c r="D10" s="103" t="s">
        <v>40</v>
      </c>
      <c r="E10" s="189"/>
      <c r="F10" s="104">
        <f aca="true" t="shared" si="0" ref="F10:F13">C10*E10</f>
        <v>0</v>
      </c>
      <c r="G10" s="105" t="s">
        <v>162</v>
      </c>
      <c r="H10" s="194"/>
    </row>
    <row r="11" spans="1:8" ht="25.5">
      <c r="A11" s="101" t="str">
        <f>CONCATENATE(A$7,".",VALUE(ROWS(A$7:A11)-1))</f>
        <v>B.2.4</v>
      </c>
      <c r="B11" s="102" t="s">
        <v>157</v>
      </c>
      <c r="C11" s="103">
        <v>3</v>
      </c>
      <c r="D11" s="103" t="s">
        <v>40</v>
      </c>
      <c r="E11" s="189"/>
      <c r="F11" s="104">
        <f t="shared" si="0"/>
        <v>0</v>
      </c>
      <c r="G11" s="105" t="s">
        <v>165</v>
      </c>
      <c r="H11" s="194"/>
    </row>
    <row r="12" spans="1:8" ht="15">
      <c r="A12" s="101" t="str">
        <f>CONCATENATE(A$7,".",VALUE(ROWS(A$7:A12)-1))</f>
        <v>B.2.5</v>
      </c>
      <c r="B12" s="102" t="s">
        <v>90</v>
      </c>
      <c r="C12" s="97">
        <v>3</v>
      </c>
      <c r="D12" s="97" t="s">
        <v>40</v>
      </c>
      <c r="E12" s="196"/>
      <c r="F12" s="104">
        <f t="shared" si="0"/>
        <v>0</v>
      </c>
      <c r="G12" s="99" t="s">
        <v>158</v>
      </c>
      <c r="H12" s="194"/>
    </row>
    <row r="13" spans="1:8" ht="15">
      <c r="A13" s="101" t="str">
        <f>CONCATENATE(A$7,".",VALUE(ROWS(A$7:A13)-1))</f>
        <v>B.2.6</v>
      </c>
      <c r="B13" s="107" t="s">
        <v>159</v>
      </c>
      <c r="C13" s="108">
        <v>4</v>
      </c>
      <c r="D13" s="108" t="s">
        <v>40</v>
      </c>
      <c r="E13" s="188"/>
      <c r="F13" s="104">
        <f t="shared" si="0"/>
        <v>0</v>
      </c>
      <c r="G13" s="99" t="s">
        <v>160</v>
      </c>
      <c r="H13" s="194"/>
    </row>
    <row r="14" spans="1:8" ht="15">
      <c r="A14" s="109"/>
      <c r="B14" s="110"/>
      <c r="C14" s="111"/>
      <c r="D14" s="111"/>
      <c r="E14" s="112"/>
      <c r="F14" s="112"/>
      <c r="G14" s="113"/>
      <c r="H14" s="3"/>
    </row>
    <row r="15" spans="1:8" ht="15.75" customHeight="1" thickBot="1">
      <c r="A15" s="84"/>
      <c r="B15" s="85"/>
      <c r="C15" s="86"/>
      <c r="D15" s="86"/>
      <c r="E15" s="87"/>
      <c r="F15" s="87"/>
      <c r="G15" s="88"/>
      <c r="H15" s="4"/>
    </row>
    <row r="16" spans="1:8" ht="15.75" customHeight="1" thickTop="1">
      <c r="A16" s="44"/>
      <c r="B16" s="45"/>
      <c r="C16" s="73"/>
      <c r="D16" s="73"/>
      <c r="E16" s="46"/>
      <c r="F16" s="46"/>
      <c r="G16" s="45"/>
      <c r="H16" s="26"/>
    </row>
    <row r="17" spans="1:8" ht="15.75" customHeight="1">
      <c r="A17" s="44"/>
      <c r="B17" s="45"/>
      <c r="C17" s="73"/>
      <c r="D17" s="73"/>
      <c r="E17" s="46"/>
      <c r="F17" s="47">
        <f>SUM(F8:F15)</f>
        <v>0</v>
      </c>
      <c r="G17" s="74" t="s">
        <v>37</v>
      </c>
      <c r="H17" s="26"/>
    </row>
    <row r="18" spans="1:8" ht="15.75" customHeight="1">
      <c r="A18" s="44"/>
      <c r="B18" s="45"/>
      <c r="C18" s="73"/>
      <c r="D18" s="73"/>
      <c r="E18" s="46"/>
      <c r="F18" s="46"/>
      <c r="G18" s="45"/>
      <c r="H18" s="26"/>
    </row>
  </sheetData>
  <sheetProtection algorithmName="SHA-512" hashValue="lj9Ul/v4mDD9Ac+4puiBUUW3e+aVtPuw7PfafmQqgGNOo5rs9dY/VmEScevVGQxjH6xPa0zlDfg+RG/bTn9JZw==" saltValue="G1KIELTNv7/kRAPzuFISsQ==" spinCount="100000" sheet="1" objects="1" scenarios="1"/>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3"/>
  <sheetViews>
    <sheetView workbookViewId="0" topLeftCell="A1">
      <selection activeCell="E8" sqref="E8"/>
    </sheetView>
  </sheetViews>
  <sheetFormatPr defaultColWidth="8.7109375" defaultRowHeight="15"/>
  <cols>
    <col min="1" max="1" width="22.28125" style="18" bestFit="1" customWidth="1"/>
    <col min="2" max="2" width="49.7109375" style="18" customWidth="1"/>
    <col min="3" max="3" width="7.00390625" style="75" customWidth="1"/>
    <col min="4" max="4" width="8.7109375" style="18" customWidth="1"/>
    <col min="5" max="5" width="20.00390625" style="18" customWidth="1"/>
    <col min="6" max="6" width="21.140625" style="18" bestFit="1" customWidth="1"/>
    <col min="7" max="7" width="56.8515625" style="18" customWidth="1"/>
    <col min="8" max="8" width="40.7109375" style="18" customWidth="1"/>
    <col min="9" max="16384" width="8.7109375" style="18" customWidth="1"/>
  </cols>
  <sheetData>
    <row r="1" spans="1:8" ht="14.5" thickTop="1">
      <c r="A1" s="76" t="s">
        <v>0</v>
      </c>
      <c r="B1" s="77" t="s">
        <v>274</v>
      </c>
      <c r="C1" s="53"/>
      <c r="D1" s="54"/>
      <c r="E1" s="54"/>
      <c r="F1" s="54"/>
      <c r="G1" s="54"/>
      <c r="H1" s="55"/>
    </row>
    <row r="2" spans="1:8" ht="15">
      <c r="A2" s="56" t="s">
        <v>1</v>
      </c>
      <c r="B2" s="57" t="s">
        <v>234</v>
      </c>
      <c r="C2" s="58"/>
      <c r="D2" s="26"/>
      <c r="E2" s="26"/>
      <c r="F2" s="26"/>
      <c r="G2" s="26"/>
      <c r="H2" s="59"/>
    </row>
    <row r="3" spans="1:8" ht="15">
      <c r="A3" s="56" t="s">
        <v>3</v>
      </c>
      <c r="B3" s="57" t="s">
        <v>268</v>
      </c>
      <c r="C3" s="58"/>
      <c r="D3" s="26"/>
      <c r="E3" s="26"/>
      <c r="F3" s="26"/>
      <c r="G3" s="26"/>
      <c r="H3" s="59"/>
    </row>
    <row r="4" spans="1:8" ht="14.5" thickBot="1">
      <c r="A4" s="60" t="s">
        <v>269</v>
      </c>
      <c r="B4" s="61" t="str">
        <f>A7</f>
        <v>D.1</v>
      </c>
      <c r="C4" s="58"/>
      <c r="D4" s="26"/>
      <c r="E4" s="26"/>
      <c r="F4" s="26"/>
      <c r="G4" s="26"/>
      <c r="H4" s="59"/>
    </row>
    <row r="5" spans="1:8" ht="15">
      <c r="A5" s="62"/>
      <c r="B5" s="26"/>
      <c r="C5" s="58"/>
      <c r="D5" s="26"/>
      <c r="E5" s="26"/>
      <c r="F5" s="26"/>
      <c r="G5" s="26"/>
      <c r="H5" s="59"/>
    </row>
    <row r="6" spans="1:8" ht="30">
      <c r="A6" s="63" t="s">
        <v>4</v>
      </c>
      <c r="B6" s="64" t="s">
        <v>5</v>
      </c>
      <c r="C6" s="65" t="s">
        <v>30</v>
      </c>
      <c r="D6" s="65" t="s">
        <v>31</v>
      </c>
      <c r="E6" s="65" t="s">
        <v>32</v>
      </c>
      <c r="F6" s="65" t="s">
        <v>6</v>
      </c>
      <c r="G6" s="64" t="s">
        <v>33</v>
      </c>
      <c r="H6" s="66" t="s">
        <v>34</v>
      </c>
    </row>
    <row r="7" spans="1:8" s="83" customFormat="1" ht="17.5">
      <c r="A7" s="78" t="s">
        <v>247</v>
      </c>
      <c r="B7" s="79" t="str">
        <f>REKAPITULACE!C42</f>
        <v>AV technika pro FTZ</v>
      </c>
      <c r="C7" s="80"/>
      <c r="D7" s="80"/>
      <c r="E7" s="81"/>
      <c r="F7" s="81"/>
      <c r="G7" s="79"/>
      <c r="H7" s="82"/>
    </row>
    <row r="8" spans="1:8" ht="113">
      <c r="A8" s="91" t="str">
        <f>CONCATENATE(A$7,".",VALUE(ROWS(A$7:A8)-1))</f>
        <v>D.1.1</v>
      </c>
      <c r="B8" s="92" t="s">
        <v>236</v>
      </c>
      <c r="C8" s="93">
        <v>1</v>
      </c>
      <c r="D8" s="93" t="s">
        <v>40</v>
      </c>
      <c r="E8" s="223"/>
      <c r="F8" s="104">
        <f>C8*E8</f>
        <v>0</v>
      </c>
      <c r="G8" s="94" t="s">
        <v>237</v>
      </c>
      <c r="H8" s="222"/>
    </row>
    <row r="9" spans="1:8" ht="15">
      <c r="A9" s="95" t="str">
        <f>CONCATENATE(A$7,".",VALUE(ROWS(A$7:A9)-1))</f>
        <v>D.1.2</v>
      </c>
      <c r="B9" s="96" t="s">
        <v>238</v>
      </c>
      <c r="C9" s="97">
        <v>1</v>
      </c>
      <c r="D9" s="97" t="s">
        <v>36</v>
      </c>
      <c r="E9" s="98">
        <f>'D.1.2'!F15</f>
        <v>0</v>
      </c>
      <c r="F9" s="104">
        <f>C9*E9</f>
        <v>0</v>
      </c>
      <c r="G9" s="99" t="s">
        <v>253</v>
      </c>
      <c r="H9" s="100" t="s">
        <v>253</v>
      </c>
    </row>
    <row r="10" spans="1:8" ht="15.5" thickBot="1">
      <c r="A10" s="84"/>
      <c r="B10" s="85"/>
      <c r="C10" s="86"/>
      <c r="D10" s="86"/>
      <c r="E10" s="87"/>
      <c r="F10" s="87"/>
      <c r="G10" s="88"/>
      <c r="H10" s="89"/>
    </row>
    <row r="11" spans="1:8" ht="15.75" customHeight="1" thickTop="1">
      <c r="A11" s="44"/>
      <c r="B11" s="45"/>
      <c r="C11" s="73"/>
      <c r="D11" s="73"/>
      <c r="E11" s="46"/>
      <c r="F11" s="46"/>
      <c r="G11" s="45"/>
      <c r="H11" s="26"/>
    </row>
    <row r="12" spans="1:8" ht="15.75" customHeight="1">
      <c r="A12" s="44"/>
      <c r="B12" s="45"/>
      <c r="C12" s="73"/>
      <c r="D12" s="73"/>
      <c r="E12" s="46"/>
      <c r="F12" s="90">
        <f>SUM(F8:F9)</f>
        <v>0</v>
      </c>
      <c r="G12" s="83" t="s">
        <v>37</v>
      </c>
      <c r="H12" s="26"/>
    </row>
    <row r="13" spans="1:8" ht="15.75" customHeight="1">
      <c r="A13" s="44"/>
      <c r="B13" s="45"/>
      <c r="C13" s="73"/>
      <c r="D13" s="73"/>
      <c r="E13" s="46"/>
      <c r="F13" s="46"/>
      <c r="G13" s="45"/>
      <c r="H13" s="26"/>
    </row>
  </sheetData>
  <sheetProtection algorithmName="SHA-512" hashValue="Dd33O4hNJ/klRlhKK+TH645zJTM9geOHQS8TpfkQ2cCnJXPKLDgtefTpLCtKZwBwa3CsdsJL1UlAitS22LTcvA==" saltValue="YdXIkvh1lbh1VvoLprpMGA==" spinCount="100000" sheet="1" objects="1" scenarios="1"/>
  <printOptions horizontalCentered="1"/>
  <pageMargins left="0.5118110236220472" right="0.5118110236220472" top="0.5905511811023623" bottom="0.3937007874015748" header="0.31496062992125984" footer="0.31496062992125984"/>
  <pageSetup fitToHeight="1" fitToWidth="1" horizontalDpi="1200" verticalDpi="1200" orientation="landscape" paperSize="9" scale="45" r:id="rId1"/>
  <headerFooter>
    <oddHeader>&amp;LVÝKAZ VÝMĚR&amp;RČZU FAPPZ AVT</oddHeader>
    <oddFooter>&amp;CStránka &amp;P z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8"/>
  <sheetViews>
    <sheetView zoomScale="70" zoomScaleNormal="70" workbookViewId="0" topLeftCell="A1">
      <selection activeCell="E8" sqref="E8:E15"/>
    </sheetView>
  </sheetViews>
  <sheetFormatPr defaultColWidth="8.7109375" defaultRowHeight="15"/>
  <cols>
    <col min="1" max="1" width="22.28125" style="18" bestFit="1" customWidth="1"/>
    <col min="2" max="2" width="59.57421875" style="18" bestFit="1" customWidth="1"/>
    <col min="3" max="3" width="7.00390625" style="75" customWidth="1"/>
    <col min="4" max="4" width="8.7109375" style="18" customWidth="1"/>
    <col min="5" max="5" width="11.7109375" style="18" bestFit="1" customWidth="1"/>
    <col min="6" max="6" width="12.8515625" style="18" bestFit="1" customWidth="1"/>
    <col min="7" max="7" width="56.8515625" style="18" customWidth="1"/>
    <col min="8" max="8" width="36.140625" style="18" customWidth="1"/>
    <col min="9" max="16384" width="8.7109375" style="18" customWidth="1"/>
  </cols>
  <sheetData>
    <row r="1" spans="1:8" ht="14.5" thickTop="1">
      <c r="A1" s="51" t="s">
        <v>0</v>
      </c>
      <c r="B1" s="52" t="s">
        <v>274</v>
      </c>
      <c r="C1" s="53"/>
      <c r="D1" s="54"/>
      <c r="E1" s="54"/>
      <c r="F1" s="54"/>
      <c r="G1" s="54"/>
      <c r="H1" s="55"/>
    </row>
    <row r="2" spans="1:8" ht="15">
      <c r="A2" s="19" t="s">
        <v>1</v>
      </c>
      <c r="B2" s="57" t="s">
        <v>2</v>
      </c>
      <c r="C2" s="58"/>
      <c r="D2" s="26"/>
      <c r="E2" s="26"/>
      <c r="F2" s="26"/>
      <c r="G2" s="26"/>
      <c r="H2" s="59"/>
    </row>
    <row r="3" spans="1:8" ht="15">
      <c r="A3" s="56" t="s">
        <v>3</v>
      </c>
      <c r="B3" s="57" t="s">
        <v>268</v>
      </c>
      <c r="C3" s="58"/>
      <c r="D3" s="26"/>
      <c r="E3" s="26"/>
      <c r="F3" s="26"/>
      <c r="G3" s="26"/>
      <c r="H3" s="59"/>
    </row>
    <row r="4" spans="1:14" ht="14.5" thickBot="1">
      <c r="A4" s="60" t="s">
        <v>269</v>
      </c>
      <c r="B4" s="61" t="str">
        <f>A7</f>
        <v>A.1</v>
      </c>
      <c r="C4" s="58"/>
      <c r="D4" s="26"/>
      <c r="E4" s="26"/>
      <c r="F4" s="26"/>
      <c r="G4" s="26"/>
      <c r="H4" s="59"/>
      <c r="I4" s="36"/>
      <c r="J4" s="36"/>
      <c r="K4" s="36"/>
      <c r="L4" s="36"/>
      <c r="M4" s="36"/>
      <c r="N4" s="36"/>
    </row>
    <row r="5" spans="1:14" ht="15">
      <c r="A5" s="62"/>
      <c r="C5" s="58"/>
      <c r="D5" s="26"/>
      <c r="E5" s="26"/>
      <c r="F5" s="26"/>
      <c r="G5" s="26"/>
      <c r="H5" s="59"/>
      <c r="I5" s="36"/>
      <c r="J5" s="36"/>
      <c r="K5" s="36"/>
      <c r="L5" s="36"/>
      <c r="M5" s="36"/>
      <c r="N5" s="36"/>
    </row>
    <row r="6" spans="1:14" ht="30">
      <c r="A6" s="63" t="s">
        <v>4</v>
      </c>
      <c r="B6" s="64" t="s">
        <v>5</v>
      </c>
      <c r="C6" s="65" t="s">
        <v>30</v>
      </c>
      <c r="D6" s="65" t="s">
        <v>31</v>
      </c>
      <c r="E6" s="65" t="s">
        <v>32</v>
      </c>
      <c r="F6" s="65" t="s">
        <v>6</v>
      </c>
      <c r="G6" s="64" t="s">
        <v>33</v>
      </c>
      <c r="H6" s="66" t="s">
        <v>34</v>
      </c>
      <c r="I6" s="36"/>
      <c r="J6" s="36"/>
      <c r="K6" s="36"/>
      <c r="L6" s="36"/>
      <c r="M6" s="36"/>
      <c r="N6" s="36"/>
    </row>
    <row r="7" spans="1:14" ht="15">
      <c r="A7" s="67" t="s">
        <v>35</v>
      </c>
      <c r="B7" s="31" t="str">
        <f>REKAPITULACE!C13</f>
        <v>Nahrávací zařízení - mobilní</v>
      </c>
      <c r="C7" s="68"/>
      <c r="D7" s="69"/>
      <c r="E7" s="185"/>
      <c r="F7" s="185"/>
      <c r="G7" s="69"/>
      <c r="H7" s="70"/>
      <c r="I7" s="36"/>
      <c r="J7" s="36"/>
      <c r="K7" s="36"/>
      <c r="L7" s="36"/>
      <c r="M7" s="36"/>
      <c r="N7" s="36"/>
    </row>
    <row r="8" spans="1:14" ht="175.5">
      <c r="A8" s="101" t="str">
        <f>CONCATENATE(A$7,".",VALUE(ROWS(A$7:A8)-1))</f>
        <v>A.1.1</v>
      </c>
      <c r="B8" s="102" t="s">
        <v>127</v>
      </c>
      <c r="C8" s="97">
        <v>3</v>
      </c>
      <c r="D8" s="97" t="s">
        <v>40</v>
      </c>
      <c r="E8" s="187"/>
      <c r="F8" s="186">
        <f>E8*C8</f>
        <v>0</v>
      </c>
      <c r="G8" s="99" t="s">
        <v>273</v>
      </c>
      <c r="H8" s="191"/>
      <c r="I8" s="36"/>
      <c r="J8" s="36"/>
      <c r="K8" s="36"/>
      <c r="L8" s="36"/>
      <c r="M8" s="36"/>
      <c r="N8" s="36"/>
    </row>
    <row r="9" spans="1:14" ht="75.5">
      <c r="A9" s="101" t="str">
        <f>CONCATENATE(A$7,".",VALUE(ROWS(A$7:A9)-1))</f>
        <v>A.1.2</v>
      </c>
      <c r="B9" s="107" t="s">
        <v>128</v>
      </c>
      <c r="C9" s="108">
        <v>6</v>
      </c>
      <c r="D9" s="108" t="s">
        <v>40</v>
      </c>
      <c r="E9" s="188"/>
      <c r="F9" s="106">
        <f aca="true" t="shared" si="0" ref="F9:F11">E9*C9</f>
        <v>0</v>
      </c>
      <c r="G9" s="138" t="s">
        <v>279</v>
      </c>
      <c r="H9" s="191"/>
      <c r="I9" s="36"/>
      <c r="J9" s="36"/>
      <c r="K9" s="36"/>
      <c r="L9" s="36"/>
      <c r="M9" s="36"/>
      <c r="N9" s="36"/>
    </row>
    <row r="10" spans="1:14" ht="25.5">
      <c r="A10" s="101" t="str">
        <f>CONCATENATE(A$7,".",VALUE(ROWS(A$7:A10)-1))</f>
        <v>A.1.3</v>
      </c>
      <c r="B10" s="107" t="s">
        <v>129</v>
      </c>
      <c r="C10" s="108">
        <v>3</v>
      </c>
      <c r="D10" s="108" t="s">
        <v>40</v>
      </c>
      <c r="E10" s="188"/>
      <c r="F10" s="106">
        <f t="shared" si="0"/>
        <v>0</v>
      </c>
      <c r="G10" s="138" t="s">
        <v>144</v>
      </c>
      <c r="H10" s="191"/>
      <c r="I10" s="36"/>
      <c r="J10" s="36"/>
      <c r="K10" s="36"/>
      <c r="L10" s="36"/>
      <c r="M10" s="36"/>
      <c r="N10" s="36"/>
    </row>
    <row r="11" spans="1:14" ht="25.5">
      <c r="A11" s="101" t="str">
        <f>CONCATENATE(A$7,".",VALUE(ROWS(A$7:A11)-1))</f>
        <v>A.1.4</v>
      </c>
      <c r="B11" s="107" t="s">
        <v>145</v>
      </c>
      <c r="C11" s="108">
        <v>6</v>
      </c>
      <c r="D11" s="108" t="s">
        <v>40</v>
      </c>
      <c r="E11" s="188"/>
      <c r="F11" s="106">
        <f t="shared" si="0"/>
        <v>0</v>
      </c>
      <c r="G11" s="138" t="s">
        <v>271</v>
      </c>
      <c r="H11" s="192"/>
      <c r="I11" s="36"/>
      <c r="J11" s="36"/>
      <c r="K11" s="36"/>
      <c r="L11" s="36"/>
      <c r="M11" s="36"/>
      <c r="N11" s="36"/>
    </row>
    <row r="12" spans="1:14" ht="50.5">
      <c r="A12" s="101" t="str">
        <f>CONCATENATE(A$7,".",VALUE(ROWS(A$7:A12)-1))</f>
        <v>A.1.5</v>
      </c>
      <c r="B12" s="102" t="s">
        <v>146</v>
      </c>
      <c r="C12" s="103">
        <v>3</v>
      </c>
      <c r="D12" s="103" t="s">
        <v>40</v>
      </c>
      <c r="E12" s="188"/>
      <c r="F12" s="104">
        <f>E12*C12</f>
        <v>0</v>
      </c>
      <c r="G12" s="105" t="s">
        <v>147</v>
      </c>
      <c r="H12" s="191"/>
      <c r="I12" s="36"/>
      <c r="J12" s="36"/>
      <c r="K12" s="36"/>
      <c r="L12" s="36"/>
      <c r="M12" s="36"/>
      <c r="N12" s="36"/>
    </row>
    <row r="13" spans="1:14" ht="63">
      <c r="A13" s="101" t="str">
        <f>CONCATENATE(A$7,".",VALUE(ROWS(A$7:A13)-1))</f>
        <v>A.1.6</v>
      </c>
      <c r="B13" s="169" t="s">
        <v>151</v>
      </c>
      <c r="C13" s="170">
        <v>3</v>
      </c>
      <c r="D13" s="170" t="s">
        <v>40</v>
      </c>
      <c r="E13" s="189"/>
      <c r="F13" s="171">
        <f>E13*C13</f>
        <v>0</v>
      </c>
      <c r="G13" s="172" t="s">
        <v>272</v>
      </c>
      <c r="H13" s="192"/>
      <c r="I13" s="36"/>
      <c r="J13" s="184"/>
      <c r="K13" s="36"/>
      <c r="L13" s="36"/>
      <c r="M13" s="36"/>
      <c r="N13" s="36"/>
    </row>
    <row r="14" spans="1:14" ht="38">
      <c r="A14" s="101" t="str">
        <f>CONCATENATE(A$7,".",VALUE(ROWS(A$7:A14)-1))</f>
        <v>A.1.7</v>
      </c>
      <c r="B14" s="169" t="s">
        <v>149</v>
      </c>
      <c r="C14" s="170">
        <v>6</v>
      </c>
      <c r="D14" s="170" t="s">
        <v>40</v>
      </c>
      <c r="E14" s="189"/>
      <c r="F14" s="171">
        <f>E14*C14</f>
        <v>0</v>
      </c>
      <c r="G14" s="172" t="s">
        <v>150</v>
      </c>
      <c r="H14" s="192"/>
      <c r="I14" s="36"/>
      <c r="J14" s="184"/>
      <c r="K14" s="36"/>
      <c r="L14" s="36"/>
      <c r="M14" s="36"/>
      <c r="N14" s="36"/>
    </row>
    <row r="15" spans="1:14" ht="23.25" customHeight="1" thickBot="1">
      <c r="A15" s="168" t="str">
        <f>CONCATENATE(A$7,".",VALUE(ROWS(A$7:A15)-1))</f>
        <v>A.1.8</v>
      </c>
      <c r="B15" s="163" t="s">
        <v>148</v>
      </c>
      <c r="C15" s="164">
        <v>3</v>
      </c>
      <c r="D15" s="164" t="s">
        <v>40</v>
      </c>
      <c r="E15" s="190"/>
      <c r="F15" s="166">
        <f>C15*E15</f>
        <v>0</v>
      </c>
      <c r="G15" s="167" t="s">
        <v>174</v>
      </c>
      <c r="H15" s="193"/>
      <c r="I15" s="36"/>
      <c r="J15" s="36"/>
      <c r="K15" s="36"/>
      <c r="L15" s="36"/>
      <c r="M15" s="36"/>
      <c r="N15" s="36"/>
    </row>
    <row r="16" spans="1:14" ht="15.75" customHeight="1" thickTop="1">
      <c r="A16" s="44"/>
      <c r="B16" s="45"/>
      <c r="C16" s="73"/>
      <c r="D16" s="73"/>
      <c r="E16" s="46"/>
      <c r="F16" s="46"/>
      <c r="G16" s="45"/>
      <c r="H16" s="26"/>
      <c r="I16" s="36"/>
      <c r="J16" s="36"/>
      <c r="K16" s="36"/>
      <c r="L16" s="36"/>
      <c r="M16" s="36"/>
      <c r="N16" s="36"/>
    </row>
    <row r="17" spans="1:14" ht="15.75" customHeight="1">
      <c r="A17" s="44"/>
      <c r="B17" s="45"/>
      <c r="C17" s="73"/>
      <c r="D17" s="73"/>
      <c r="E17" s="46"/>
      <c r="F17" s="47">
        <f>SUM(F7:F15)</f>
        <v>0</v>
      </c>
      <c r="G17" s="74" t="s">
        <v>37</v>
      </c>
      <c r="H17" s="26"/>
      <c r="I17" s="36"/>
      <c r="J17" s="36"/>
      <c r="K17" s="36"/>
      <c r="L17" s="36"/>
      <c r="M17" s="36"/>
      <c r="N17" s="36"/>
    </row>
    <row r="18" spans="1:8" ht="15.75" customHeight="1">
      <c r="A18" s="44"/>
      <c r="B18" s="45"/>
      <c r="C18" s="73"/>
      <c r="D18" s="73"/>
      <c r="E18" s="46"/>
      <c r="F18" s="46"/>
      <c r="G18" s="45"/>
      <c r="H18" s="26"/>
    </row>
  </sheetData>
  <sheetProtection algorithmName="SHA-512" hashValue="mFqGzMk5Wyu+kBjoEm+SKxf8Wm6hHDaX/K6PCRdZBNQrZkJ8GdqdJib3t412ni7XoxoRn/ssQECFOt4Qzj3PDQ==" saltValue="7zShWTw+lWNxmPYrHdvevw==" spinCount="100000" sheet="1" objects="1" scenarios="1"/>
  <printOptions horizontalCentered="1"/>
  <pageMargins left="0.5118110236220472" right="0.5118110236220472" top="0.5905511811023623" bottom="0.3937007874015748" header="0.31496062992125984" footer="0.31496062992125984"/>
  <pageSetup fitToHeight="1" fitToWidth="1" horizontalDpi="1200" verticalDpi="1200" orientation="landscape" paperSize="9" scale="45" r:id="rId1"/>
  <headerFooter>
    <oddHeader>&amp;LVÝKAZ VÝMĚR&amp;RČZU FAPPZ AVT</oddHeader>
    <oddFooter>&amp;CStránka &amp;P z &amp;N</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6"/>
  <sheetViews>
    <sheetView workbookViewId="0" topLeftCell="A4">
      <selection activeCell="C11" sqref="C11"/>
    </sheetView>
  </sheetViews>
  <sheetFormatPr defaultColWidth="8.7109375" defaultRowHeight="15"/>
  <cols>
    <col min="1" max="1" width="22.28125" style="18" bestFit="1" customWidth="1"/>
    <col min="2" max="2" width="67.421875" style="18" bestFit="1" customWidth="1"/>
    <col min="3" max="3" width="7.00390625" style="75" customWidth="1"/>
    <col min="4" max="4" width="7.00390625" style="18" bestFit="1" customWidth="1"/>
    <col min="5" max="5" width="9.00390625" style="18" customWidth="1"/>
    <col min="6" max="6" width="22.421875" style="18" customWidth="1"/>
    <col min="7" max="7" width="56.8515625" style="18" customWidth="1"/>
    <col min="8" max="8" width="40.7109375" style="18" customWidth="1"/>
    <col min="9" max="9" width="14.421875" style="18" customWidth="1"/>
    <col min="10" max="16384" width="8.7109375" style="18" customWidth="1"/>
  </cols>
  <sheetData>
    <row r="1" spans="1:8" ht="14.5" thickTop="1">
      <c r="A1" s="76" t="s">
        <v>0</v>
      </c>
      <c r="B1" s="77" t="s">
        <v>274</v>
      </c>
      <c r="C1" s="53"/>
      <c r="D1" s="54"/>
      <c r="E1" s="54"/>
      <c r="F1" s="54"/>
      <c r="G1" s="54"/>
      <c r="H1" s="55"/>
    </row>
    <row r="2" spans="1:8" ht="15">
      <c r="A2" s="56" t="s">
        <v>1</v>
      </c>
      <c r="B2" s="57" t="s">
        <v>234</v>
      </c>
      <c r="C2" s="58"/>
      <c r="D2" s="26"/>
      <c r="E2" s="26"/>
      <c r="F2" s="26"/>
      <c r="G2" s="26"/>
      <c r="H2" s="59"/>
    </row>
    <row r="3" spans="1:8" ht="15">
      <c r="A3" s="56" t="s">
        <v>3</v>
      </c>
      <c r="B3" s="57" t="s">
        <v>268</v>
      </c>
      <c r="C3" s="58"/>
      <c r="D3" s="26"/>
      <c r="E3" s="26"/>
      <c r="F3" s="26"/>
      <c r="G3" s="26"/>
      <c r="H3" s="59"/>
    </row>
    <row r="4" spans="1:8" ht="14.5" thickBot="1">
      <c r="A4" s="60" t="s">
        <v>269</v>
      </c>
      <c r="B4" s="61" t="str">
        <f>A7</f>
        <v>D.1.2</v>
      </c>
      <c r="C4" s="58"/>
      <c r="D4" s="26"/>
      <c r="E4" s="26"/>
      <c r="F4" s="26"/>
      <c r="G4" s="26"/>
      <c r="H4" s="59"/>
    </row>
    <row r="5" spans="1:8" ht="15">
      <c r="A5" s="62"/>
      <c r="B5" s="26"/>
      <c r="C5" s="58"/>
      <c r="D5" s="26"/>
      <c r="E5" s="26"/>
      <c r="F5" s="26"/>
      <c r="G5" s="26"/>
      <c r="H5" s="59"/>
    </row>
    <row r="6" spans="1:8" ht="30">
      <c r="A6" s="63" t="s">
        <v>4</v>
      </c>
      <c r="B6" s="64" t="s">
        <v>5</v>
      </c>
      <c r="C6" s="65" t="s">
        <v>30</v>
      </c>
      <c r="D6" s="65" t="s">
        <v>31</v>
      </c>
      <c r="E6" s="65" t="s">
        <v>32</v>
      </c>
      <c r="F6" s="65" t="s">
        <v>6</v>
      </c>
      <c r="G6" s="64" t="s">
        <v>33</v>
      </c>
      <c r="H6" s="66" t="s">
        <v>34</v>
      </c>
    </row>
    <row r="7" spans="1:8" s="83" customFormat="1" ht="17.5">
      <c r="A7" s="78" t="s">
        <v>248</v>
      </c>
      <c r="B7" s="79" t="s">
        <v>238</v>
      </c>
      <c r="C7" s="80"/>
      <c r="D7" s="80"/>
      <c r="E7" s="81"/>
      <c r="F7" s="81"/>
      <c r="G7" s="79"/>
      <c r="H7" s="82"/>
    </row>
    <row r="8" spans="1:8" ht="100.5">
      <c r="A8" s="175" t="str">
        <f>CONCATENATE(A$7,".",VALUE(ROWS(A$7:A8)-1))</f>
        <v>D.1.2.1</v>
      </c>
      <c r="B8" s="92" t="s">
        <v>239</v>
      </c>
      <c r="C8" s="92">
        <v>1</v>
      </c>
      <c r="D8" s="92" t="s">
        <v>40</v>
      </c>
      <c r="E8" s="224"/>
      <c r="F8" s="104">
        <f>C8*E8</f>
        <v>0</v>
      </c>
      <c r="G8" s="94" t="s">
        <v>240</v>
      </c>
      <c r="H8" s="227"/>
    </row>
    <row r="9" spans="1:9" ht="50.5">
      <c r="A9" s="176" t="str">
        <f>CONCATENATE(A$7,".",VALUE(ROWS(A$7:A9)-1))</f>
        <v>D.1.2.2</v>
      </c>
      <c r="B9" s="96" t="s">
        <v>241</v>
      </c>
      <c r="C9" s="96">
        <v>1</v>
      </c>
      <c r="D9" s="96" t="s">
        <v>40</v>
      </c>
      <c r="E9" s="225"/>
      <c r="F9" s="104">
        <f>C9*E9</f>
        <v>0</v>
      </c>
      <c r="G9" s="99" t="s">
        <v>290</v>
      </c>
      <c r="H9" s="228"/>
      <c r="I9" s="174"/>
    </row>
    <row r="10" spans="1:8" ht="75.5">
      <c r="A10" s="176" t="str">
        <f>CONCATENATE(A$7,".",VALUE(ROWS(A$7:A10)-1))</f>
        <v>D.1.2.3</v>
      </c>
      <c r="B10" s="96" t="s">
        <v>242</v>
      </c>
      <c r="C10" s="96">
        <v>1</v>
      </c>
      <c r="D10" s="96" t="s">
        <v>40</v>
      </c>
      <c r="E10" s="225"/>
      <c r="F10" s="104">
        <f aca="true" t="shared" si="0" ref="F10:F12">C10*E10</f>
        <v>0</v>
      </c>
      <c r="G10" s="99" t="s">
        <v>243</v>
      </c>
      <c r="H10" s="228"/>
    </row>
    <row r="11" spans="1:8" ht="50.5">
      <c r="A11" s="176" t="str">
        <f>CONCATENATE(A$7,".",VALUE(ROWS(A$7:A11)-1))</f>
        <v>D.1.2.4</v>
      </c>
      <c r="B11" s="139" t="s">
        <v>244</v>
      </c>
      <c r="C11" s="96">
        <v>1</v>
      </c>
      <c r="D11" s="96" t="s">
        <v>40</v>
      </c>
      <c r="E11" s="226"/>
      <c r="F11" s="104">
        <f t="shared" si="0"/>
        <v>0</v>
      </c>
      <c r="G11" s="99" t="s">
        <v>245</v>
      </c>
      <c r="H11" s="228"/>
    </row>
    <row r="12" spans="1:8" ht="50.5">
      <c r="A12" s="176" t="str">
        <f>CONCATENATE(A$7,".",VALUE(ROWS(A$7:A12)-1))</f>
        <v>D.1.2.5</v>
      </c>
      <c r="B12" s="139" t="s">
        <v>151</v>
      </c>
      <c r="C12" s="96">
        <v>1</v>
      </c>
      <c r="D12" s="96" t="s">
        <v>40</v>
      </c>
      <c r="E12" s="226"/>
      <c r="F12" s="104">
        <f t="shared" si="0"/>
        <v>0</v>
      </c>
      <c r="G12" s="99" t="s">
        <v>246</v>
      </c>
      <c r="H12" s="228"/>
    </row>
    <row r="13" spans="1:8" ht="15.75" customHeight="1" thickBot="1">
      <c r="A13" s="84"/>
      <c r="B13" s="85"/>
      <c r="C13" s="86"/>
      <c r="D13" s="86"/>
      <c r="E13" s="87"/>
      <c r="F13" s="87"/>
      <c r="G13" s="88"/>
      <c r="H13" s="89"/>
    </row>
    <row r="14" spans="1:8" ht="15.75" customHeight="1" thickTop="1">
      <c r="A14" s="44"/>
      <c r="B14" s="45"/>
      <c r="C14" s="73"/>
      <c r="D14" s="73"/>
      <c r="E14" s="46"/>
      <c r="F14" s="46"/>
      <c r="G14" s="45"/>
      <c r="H14" s="26"/>
    </row>
    <row r="15" spans="1:8" ht="15.75" customHeight="1">
      <c r="A15" s="44"/>
      <c r="B15" s="45"/>
      <c r="C15" s="73"/>
      <c r="D15" s="73"/>
      <c r="E15" s="46"/>
      <c r="F15" s="90">
        <f>SUM(F8:F12)</f>
        <v>0</v>
      </c>
      <c r="G15" s="83" t="s">
        <v>37</v>
      </c>
      <c r="H15" s="26"/>
    </row>
    <row r="16" spans="1:8" ht="15.75" customHeight="1">
      <c r="A16" s="44"/>
      <c r="B16" s="45"/>
      <c r="C16" s="73"/>
      <c r="D16" s="73"/>
      <c r="E16" s="46"/>
      <c r="F16" s="46"/>
      <c r="G16" s="45"/>
      <c r="H16" s="26"/>
    </row>
  </sheetData>
  <sheetProtection algorithmName="SHA-512" hashValue="x4FkNbE8E+l3PNmtpxETvE5RJ2FNzHSheKnDpGvxQHwGXH2o57d6g3Xe71rOLi3cRsgwEdUMS5WptVOgKTiXwA==" saltValue="IACNWpyvGEIcxhSTQv8TQg==" spinCount="100000" sheet="1" objects="1" scenarios="1"/>
  <printOptions horizontalCentered="1"/>
  <pageMargins left="0.5118110236220472" right="0.5118110236220472" top="0.5905511811023623" bottom="0.3937007874015748" header="0.31496062992125984" footer="0.31496062992125984"/>
  <pageSetup fitToHeight="1" fitToWidth="1" horizontalDpi="1200" verticalDpi="1200" orientation="landscape" paperSize="9" scale="45" r:id="rId1"/>
  <headerFooter>
    <oddHeader>&amp;LVÝKAZ VÝMĚR&amp;RČZU FAPPZ AVT</oddHeader>
    <oddFooter>&amp;CStránka &amp;P z &amp;N</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2"/>
  <sheetViews>
    <sheetView workbookViewId="0" topLeftCell="A1">
      <selection activeCell="C8" sqref="C8"/>
    </sheetView>
  </sheetViews>
  <sheetFormatPr defaultColWidth="8.7109375" defaultRowHeight="15"/>
  <cols>
    <col min="1" max="1" width="22.28125" style="18" bestFit="1" customWidth="1"/>
    <col min="2" max="2" width="51.7109375" style="18" customWidth="1"/>
    <col min="3" max="3" width="7.00390625" style="75" customWidth="1"/>
    <col min="4" max="4" width="8.7109375" style="18" customWidth="1"/>
    <col min="5" max="5" width="11.7109375" style="18" bestFit="1" customWidth="1"/>
    <col min="6" max="6" width="12.8515625" style="18" bestFit="1" customWidth="1"/>
    <col min="7" max="7" width="56.8515625" style="18" customWidth="1"/>
    <col min="8" max="8" width="36.140625" style="18" customWidth="1"/>
    <col min="9" max="9" width="13.7109375" style="18" customWidth="1"/>
    <col min="10" max="16384" width="8.7109375" style="18" customWidth="1"/>
  </cols>
  <sheetData>
    <row r="1" spans="1:8" ht="14.5" thickTop="1">
      <c r="A1" s="51" t="s">
        <v>0</v>
      </c>
      <c r="B1" s="52" t="s">
        <v>274</v>
      </c>
      <c r="C1" s="53"/>
      <c r="D1" s="54"/>
      <c r="E1" s="54"/>
      <c r="F1" s="54"/>
      <c r="G1" s="54"/>
      <c r="H1" s="55"/>
    </row>
    <row r="2" spans="1:8" ht="15">
      <c r="A2" s="56" t="s">
        <v>1</v>
      </c>
      <c r="B2" s="57" t="s">
        <v>254</v>
      </c>
      <c r="C2" s="58"/>
      <c r="D2" s="26"/>
      <c r="E2" s="26"/>
      <c r="F2" s="26"/>
      <c r="G2" s="26"/>
      <c r="H2" s="59"/>
    </row>
    <row r="3" spans="1:8" ht="15">
      <c r="A3" s="56" t="s">
        <v>3</v>
      </c>
      <c r="B3" s="57" t="s">
        <v>268</v>
      </c>
      <c r="C3" s="58"/>
      <c r="D3" s="26"/>
      <c r="E3" s="26"/>
      <c r="F3" s="26"/>
      <c r="G3" s="26"/>
      <c r="H3" s="59"/>
    </row>
    <row r="4" spans="1:8" ht="14.5" thickBot="1">
      <c r="A4" s="60" t="s">
        <v>269</v>
      </c>
      <c r="B4" s="61" t="str">
        <f>A7</f>
        <v>E.1</v>
      </c>
      <c r="C4" s="58"/>
      <c r="D4" s="26"/>
      <c r="E4" s="26"/>
      <c r="F4" s="26"/>
      <c r="G4" s="26"/>
      <c r="H4" s="59"/>
    </row>
    <row r="5" spans="1:8" ht="15">
      <c r="A5" s="62"/>
      <c r="C5" s="58"/>
      <c r="D5" s="26"/>
      <c r="E5" s="26"/>
      <c r="F5" s="26"/>
      <c r="G5" s="26"/>
      <c r="H5" s="59"/>
    </row>
    <row r="6" spans="1:8" ht="30">
      <c r="A6" s="63" t="s">
        <v>4</v>
      </c>
      <c r="B6" s="64" t="s">
        <v>5</v>
      </c>
      <c r="C6" s="65" t="s">
        <v>30</v>
      </c>
      <c r="D6" s="65" t="s">
        <v>31</v>
      </c>
      <c r="E6" s="65" t="s">
        <v>32</v>
      </c>
      <c r="F6" s="65" t="s">
        <v>6</v>
      </c>
      <c r="G6" s="64" t="s">
        <v>33</v>
      </c>
      <c r="H6" s="66" t="s">
        <v>34</v>
      </c>
    </row>
    <row r="7" spans="1:9" ht="15">
      <c r="A7" s="67" t="s">
        <v>259</v>
      </c>
      <c r="B7" s="31" t="s">
        <v>8</v>
      </c>
      <c r="C7" s="68"/>
      <c r="D7" s="69"/>
      <c r="E7" s="69"/>
      <c r="F7" s="69"/>
      <c r="G7" s="69"/>
      <c r="H7" s="70"/>
      <c r="I7" s="36"/>
    </row>
    <row r="8" spans="1:10" ht="100.5">
      <c r="A8" s="101" t="str">
        <f>CONCATENATE(A$7,".",VALUE(ROWS(A$7:A8)-1))</f>
        <v>E.1.1</v>
      </c>
      <c r="B8" s="102" t="s">
        <v>236</v>
      </c>
      <c r="C8" s="103">
        <v>5</v>
      </c>
      <c r="D8" s="103" t="s">
        <v>40</v>
      </c>
      <c r="E8" s="229"/>
      <c r="F8" s="104">
        <f>C8*E8</f>
        <v>0</v>
      </c>
      <c r="G8" s="99" t="s">
        <v>291</v>
      </c>
      <c r="H8" s="231"/>
      <c r="I8" s="182"/>
      <c r="J8" s="173"/>
    </row>
    <row r="9" spans="1:9" ht="151" thickBot="1">
      <c r="A9" s="177" t="str">
        <f>CONCATENATE(A$7,".",VALUE(ROWS(A$7:A9)-1))</f>
        <v>E.1.2</v>
      </c>
      <c r="B9" s="178" t="s">
        <v>255</v>
      </c>
      <c r="C9" s="179">
        <v>2</v>
      </c>
      <c r="D9" s="179" t="s">
        <v>40</v>
      </c>
      <c r="E9" s="230"/>
      <c r="F9" s="180">
        <f>E9*C9</f>
        <v>0</v>
      </c>
      <c r="G9" s="181" t="s">
        <v>256</v>
      </c>
      <c r="H9" s="232"/>
      <c r="I9" s="36"/>
    </row>
    <row r="10" spans="1:8" ht="15.75" customHeight="1" thickTop="1">
      <c r="A10" s="44"/>
      <c r="B10" s="45"/>
      <c r="C10" s="73"/>
      <c r="D10" s="73"/>
      <c r="E10" s="46"/>
      <c r="F10" s="46"/>
      <c r="G10" s="45"/>
      <c r="H10" s="26"/>
    </row>
    <row r="11" spans="1:7" ht="15.75" customHeight="1">
      <c r="A11" s="44"/>
      <c r="B11" s="45"/>
      <c r="C11" s="73"/>
      <c r="D11" s="73"/>
      <c r="E11" s="46"/>
      <c r="F11" s="47">
        <f>SUM(F8:F9)</f>
        <v>0</v>
      </c>
      <c r="G11" s="74" t="s">
        <v>37</v>
      </c>
    </row>
    <row r="12" spans="1:8" ht="15.75" customHeight="1">
      <c r="A12" s="44"/>
      <c r="B12" s="45"/>
      <c r="C12" s="73"/>
      <c r="D12" s="73"/>
      <c r="E12" s="46"/>
      <c r="F12" s="46"/>
      <c r="G12" s="45"/>
      <c r="H12" s="26"/>
    </row>
  </sheetData>
  <sheetProtection algorithmName="SHA-512" hashValue="dwVeBQixqmR60lz9MoOjzqADgRQaFDjdym4W0NE5fxc7uPciywoTu7FRSnk5fPXz9SH28iS0ktVNzJhOgiAG+w==" saltValue="O3j3DJfxA5S4VRZbJAh3eg==" spinCount="100000" sheet="1" objects="1" scenarios="1"/>
  <printOptions horizontalCentered="1"/>
  <pageMargins left="0.5118110236220472" right="0.5118110236220472" top="0.5905511811023623" bottom="0.3937007874015748" header="0.31496062992125984" footer="0.31496062992125984"/>
  <pageSetup fitToHeight="1" fitToWidth="1" horizontalDpi="1200" verticalDpi="1200" orientation="landscape" paperSize="9" scale="45" r:id="rId1"/>
  <headerFooter>
    <oddHeader>&amp;LVÝKAZ VÝMĚR&amp;RČZU FAPPZ AVT</oddHeader>
    <oddFooter>&amp;CStránka &amp;P z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
  <sheetViews>
    <sheetView workbookViewId="0" topLeftCell="A1">
      <selection activeCell="E8" sqref="E8"/>
    </sheetView>
  </sheetViews>
  <sheetFormatPr defaultColWidth="8.7109375" defaultRowHeight="15"/>
  <cols>
    <col min="1" max="1" width="22.28125" style="18" bestFit="1" customWidth="1"/>
    <col min="2" max="2" width="77.421875" style="18" customWidth="1"/>
    <col min="3" max="3" width="7.00390625" style="75" customWidth="1"/>
    <col min="4" max="4" width="8.7109375" style="18" customWidth="1"/>
    <col min="5" max="5" width="11.7109375" style="18" bestFit="1" customWidth="1"/>
    <col min="6" max="6" width="12.8515625" style="18" bestFit="1" customWidth="1"/>
    <col min="7" max="7" width="56.8515625" style="18" customWidth="1"/>
    <col min="8" max="8" width="36.140625" style="18" customWidth="1"/>
    <col min="9" max="16384" width="8.7109375" style="18" customWidth="1"/>
  </cols>
  <sheetData>
    <row r="1" spans="1:8" ht="15">
      <c r="A1" s="51" t="s">
        <v>0</v>
      </c>
      <c r="B1" s="52" t="s">
        <v>274</v>
      </c>
      <c r="C1" s="53"/>
      <c r="D1" s="54"/>
      <c r="E1" s="54"/>
      <c r="F1" s="54"/>
      <c r="G1" s="54"/>
      <c r="H1" s="55"/>
    </row>
    <row r="2" spans="1:8" ht="15">
      <c r="A2" s="19" t="s">
        <v>1</v>
      </c>
      <c r="B2" s="57" t="s">
        <v>2</v>
      </c>
      <c r="C2" s="58"/>
      <c r="D2" s="26"/>
      <c r="E2" s="26"/>
      <c r="F2" s="26"/>
      <c r="G2" s="26"/>
      <c r="H2" s="59"/>
    </row>
    <row r="3" spans="1:8" ht="15">
      <c r="A3" s="56" t="s">
        <v>3</v>
      </c>
      <c r="B3" s="57" t="s">
        <v>268</v>
      </c>
      <c r="C3" s="58"/>
      <c r="D3" s="26"/>
      <c r="E3" s="26"/>
      <c r="F3" s="26"/>
      <c r="G3" s="26"/>
      <c r="H3" s="59"/>
    </row>
    <row r="4" spans="1:11" ht="15">
      <c r="A4" s="60" t="s">
        <v>269</v>
      </c>
      <c r="B4" s="61" t="str">
        <f>A7</f>
        <v>A.2</v>
      </c>
      <c r="C4" s="58"/>
      <c r="D4" s="26"/>
      <c r="E4" s="26"/>
      <c r="F4" s="26"/>
      <c r="G4" s="26"/>
      <c r="H4" s="59"/>
      <c r="I4" s="36"/>
      <c r="J4" s="36"/>
      <c r="K4" s="36"/>
    </row>
    <row r="5" spans="1:11" ht="15">
      <c r="A5" s="62"/>
      <c r="C5" s="58"/>
      <c r="D5" s="26"/>
      <c r="E5" s="26"/>
      <c r="F5" s="26"/>
      <c r="G5" s="26"/>
      <c r="H5" s="59"/>
      <c r="I5" s="36"/>
      <c r="J5" s="36"/>
      <c r="K5" s="36"/>
    </row>
    <row r="6" spans="1:11" ht="30">
      <c r="A6" s="63" t="s">
        <v>4</v>
      </c>
      <c r="B6" s="64" t="s">
        <v>5</v>
      </c>
      <c r="C6" s="65" t="s">
        <v>30</v>
      </c>
      <c r="D6" s="65" t="s">
        <v>31</v>
      </c>
      <c r="E6" s="65" t="s">
        <v>32</v>
      </c>
      <c r="F6" s="65" t="s">
        <v>6</v>
      </c>
      <c r="G6" s="64" t="s">
        <v>33</v>
      </c>
      <c r="H6" s="66" t="s">
        <v>34</v>
      </c>
      <c r="I6" s="36"/>
      <c r="J6" s="36"/>
      <c r="K6" s="36"/>
    </row>
    <row r="7" spans="1:11" ht="15">
      <c r="A7" s="67" t="s">
        <v>38</v>
      </c>
      <c r="B7" s="31" t="str">
        <f>REKAPITULACE!C14</f>
        <v>Videokamera s Full HD rozlišením (světlo, baterie) (komplet)</v>
      </c>
      <c r="C7" s="68"/>
      <c r="D7" s="69"/>
      <c r="E7" s="69"/>
      <c r="F7" s="69"/>
      <c r="G7" s="69"/>
      <c r="H7" s="70"/>
      <c r="I7" s="36"/>
      <c r="J7" s="36"/>
      <c r="K7" s="36"/>
    </row>
    <row r="8" spans="1:11" ht="150.5">
      <c r="A8" s="101" t="str">
        <f>CONCATENATE(A$7,".",VALUE(ROWS(A$7:A8)-1))</f>
        <v>A.2.1</v>
      </c>
      <c r="B8" s="102" t="s">
        <v>39</v>
      </c>
      <c r="C8" s="103">
        <v>1</v>
      </c>
      <c r="D8" s="103" t="s">
        <v>40</v>
      </c>
      <c r="E8" s="189"/>
      <c r="F8" s="104">
        <f aca="true" t="shared" si="0" ref="F8">C8*E8</f>
        <v>0</v>
      </c>
      <c r="G8" s="105" t="s">
        <v>280</v>
      </c>
      <c r="H8" s="194"/>
      <c r="I8" s="36"/>
      <c r="J8" s="184"/>
      <c r="K8" s="36"/>
    </row>
    <row r="9" spans="1:11" ht="25.5">
      <c r="A9" s="101" t="s">
        <v>41</v>
      </c>
      <c r="B9" s="102" t="s">
        <v>134</v>
      </c>
      <c r="C9" s="97">
        <v>1</v>
      </c>
      <c r="D9" s="97" t="s">
        <v>40</v>
      </c>
      <c r="E9" s="196"/>
      <c r="F9" s="106">
        <f>E9*C9</f>
        <v>0</v>
      </c>
      <c r="G9" s="99" t="s">
        <v>130</v>
      </c>
      <c r="H9" s="194"/>
      <c r="I9" s="36"/>
      <c r="J9" s="36"/>
      <c r="K9" s="36"/>
    </row>
    <row r="10" spans="1:11" ht="15">
      <c r="A10" s="101" t="s">
        <v>42</v>
      </c>
      <c r="B10" s="139" t="s">
        <v>43</v>
      </c>
      <c r="C10" s="97">
        <v>2</v>
      </c>
      <c r="D10" s="97" t="s">
        <v>40</v>
      </c>
      <c r="E10" s="197"/>
      <c r="F10" s="159">
        <f>E10*C10</f>
        <v>0</v>
      </c>
      <c r="G10" s="160" t="s">
        <v>44</v>
      </c>
      <c r="H10" s="195"/>
      <c r="I10" s="36"/>
      <c r="J10" s="36"/>
      <c r="K10" s="36"/>
    </row>
    <row r="11" spans="1:11" ht="15.75" customHeight="1">
      <c r="A11" s="84"/>
      <c r="B11" s="85"/>
      <c r="C11" s="86"/>
      <c r="D11" s="86"/>
      <c r="E11" s="87"/>
      <c r="F11" s="87"/>
      <c r="G11" s="88"/>
      <c r="H11" s="4"/>
      <c r="I11" s="36"/>
      <c r="J11" s="36"/>
      <c r="K11" s="36"/>
    </row>
    <row r="12" spans="1:11" ht="15.75" customHeight="1">
      <c r="A12" s="44"/>
      <c r="B12" s="45"/>
      <c r="C12" s="73"/>
      <c r="D12" s="73"/>
      <c r="E12" s="46"/>
      <c r="F12" s="46"/>
      <c r="G12" s="45"/>
      <c r="H12" s="5"/>
      <c r="I12" s="36"/>
      <c r="J12" s="36"/>
      <c r="K12" s="36"/>
    </row>
    <row r="13" spans="1:11" ht="15.75" customHeight="1">
      <c r="A13" s="44"/>
      <c r="B13" s="45"/>
      <c r="C13" s="73"/>
      <c r="D13" s="73"/>
      <c r="E13" s="46"/>
      <c r="F13" s="47">
        <f>SUM(F8:F11)</f>
        <v>0</v>
      </c>
      <c r="G13" s="74" t="s">
        <v>37</v>
      </c>
      <c r="H13" s="5"/>
      <c r="I13" s="36"/>
      <c r="J13" s="36"/>
      <c r="K13" s="36"/>
    </row>
    <row r="14" spans="1:11" ht="15.75" customHeight="1">
      <c r="A14" s="44"/>
      <c r="B14" s="45"/>
      <c r="C14" s="73"/>
      <c r="D14" s="73"/>
      <c r="E14" s="46"/>
      <c r="F14" s="46"/>
      <c r="G14" s="45"/>
      <c r="H14" s="5"/>
      <c r="I14" s="36"/>
      <c r="J14" s="36"/>
      <c r="K14" s="36"/>
    </row>
    <row r="15" ht="15">
      <c r="H15" s="6"/>
    </row>
  </sheetData>
  <sheetProtection algorithmName="SHA-512" hashValue="Hfg0YWb3bdZIXY0c3MC8qP8Eaxzzm9AgQidoCQpzYwEKezFl+b1bbGxRDkGdNQ3R+tu7UITrTJQVGl2pyPCahg==" saltValue="AZLz6rviTo+Gs/ZRcyWykA==" spinCount="100000" sheet="1" objects="1" scenarios="1"/>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
  <sheetViews>
    <sheetView workbookViewId="0" topLeftCell="A1">
      <selection activeCell="E10" sqref="E10"/>
    </sheetView>
  </sheetViews>
  <sheetFormatPr defaultColWidth="8.7109375" defaultRowHeight="15"/>
  <cols>
    <col min="1" max="1" width="22.28125" style="18" bestFit="1" customWidth="1"/>
    <col min="2" max="2" width="49.7109375" style="18" customWidth="1"/>
    <col min="3" max="3" width="7.00390625" style="75" customWidth="1"/>
    <col min="4" max="4" width="8.7109375" style="18" customWidth="1"/>
    <col min="5" max="5" width="11.7109375" style="18" bestFit="1" customWidth="1"/>
    <col min="6" max="6" width="14.8515625" style="18" bestFit="1" customWidth="1"/>
    <col min="7" max="7" width="56.8515625" style="18" customWidth="1"/>
    <col min="8" max="8" width="36.140625" style="18" customWidth="1"/>
    <col min="9" max="16384" width="8.7109375" style="18" customWidth="1"/>
  </cols>
  <sheetData>
    <row r="1" spans="1:8" ht="15">
      <c r="A1" s="51" t="s">
        <v>0</v>
      </c>
      <c r="B1" s="52" t="s">
        <v>274</v>
      </c>
      <c r="C1" s="53"/>
      <c r="D1" s="54"/>
      <c r="E1" s="54"/>
      <c r="F1" s="54"/>
      <c r="G1" s="54"/>
      <c r="H1" s="55"/>
    </row>
    <row r="2" spans="1:8" ht="15">
      <c r="A2" s="19" t="s">
        <v>1</v>
      </c>
      <c r="B2" s="57" t="s">
        <v>2</v>
      </c>
      <c r="C2" s="58"/>
      <c r="D2" s="26"/>
      <c r="E2" s="26"/>
      <c r="F2" s="26"/>
      <c r="G2" s="26"/>
      <c r="H2" s="59"/>
    </row>
    <row r="3" spans="1:8" ht="15">
      <c r="A3" s="56" t="s">
        <v>3</v>
      </c>
      <c r="B3" s="57" t="s">
        <v>268</v>
      </c>
      <c r="C3" s="58"/>
      <c r="D3" s="26"/>
      <c r="E3" s="26"/>
      <c r="F3" s="26"/>
      <c r="G3" s="26"/>
      <c r="H3" s="59"/>
    </row>
    <row r="4" spans="1:11" ht="14.5" thickBot="1">
      <c r="A4" s="60" t="s">
        <v>269</v>
      </c>
      <c r="B4" s="61" t="str">
        <f>A7</f>
        <v>A.3</v>
      </c>
      <c r="C4" s="58"/>
      <c r="D4" s="26"/>
      <c r="E4" s="26"/>
      <c r="F4" s="26"/>
      <c r="G4" s="26"/>
      <c r="H4" s="59"/>
      <c r="I4" s="36"/>
      <c r="J4" s="36"/>
      <c r="K4" s="36"/>
    </row>
    <row r="5" spans="1:11" ht="15">
      <c r="A5" s="62"/>
      <c r="C5" s="58"/>
      <c r="D5" s="26"/>
      <c r="E5" s="26"/>
      <c r="F5" s="26"/>
      <c r="G5" s="26"/>
      <c r="H5" s="59"/>
      <c r="I5" s="36"/>
      <c r="J5" s="36"/>
      <c r="K5" s="36"/>
    </row>
    <row r="6" spans="1:11" ht="30">
      <c r="A6" s="63" t="s">
        <v>4</v>
      </c>
      <c r="B6" s="64" t="s">
        <v>5</v>
      </c>
      <c r="C6" s="65" t="s">
        <v>30</v>
      </c>
      <c r="D6" s="65" t="s">
        <v>31</v>
      </c>
      <c r="E6" s="65" t="s">
        <v>32</v>
      </c>
      <c r="F6" s="65" t="s">
        <v>6</v>
      </c>
      <c r="G6" s="64" t="s">
        <v>33</v>
      </c>
      <c r="H6" s="66" t="s">
        <v>34</v>
      </c>
      <c r="I6" s="36"/>
      <c r="J6" s="36"/>
      <c r="K6" s="36"/>
    </row>
    <row r="7" spans="1:11" ht="15">
      <c r="A7" s="67" t="s">
        <v>45</v>
      </c>
      <c r="B7" s="31" t="str">
        <f>REKAPITULACE!C15</f>
        <v>Kamera  (baterie, držák) (Komplet)</v>
      </c>
      <c r="C7" s="68"/>
      <c r="D7" s="69"/>
      <c r="E7" s="69"/>
      <c r="F7" s="69"/>
      <c r="G7" s="69"/>
      <c r="H7" s="70"/>
      <c r="I7" s="36"/>
      <c r="J7" s="36"/>
      <c r="K7" s="36"/>
    </row>
    <row r="8" spans="1:11" ht="75.5">
      <c r="A8" s="101" t="str">
        <f>CONCATENATE(A$7,".",VALUE(ROWS(A$7:A8)-1))</f>
        <v>A.3.1</v>
      </c>
      <c r="B8" s="102" t="s">
        <v>46</v>
      </c>
      <c r="C8" s="103">
        <v>1</v>
      </c>
      <c r="D8" s="103" t="s">
        <v>40</v>
      </c>
      <c r="E8" s="189"/>
      <c r="F8" s="104">
        <f>C8*E8</f>
        <v>0</v>
      </c>
      <c r="G8" s="105" t="s">
        <v>281</v>
      </c>
      <c r="H8" s="194"/>
      <c r="I8" s="36"/>
      <c r="J8" s="36"/>
      <c r="K8" s="36"/>
    </row>
    <row r="9" spans="1:11" ht="15">
      <c r="A9" s="101" t="str">
        <f>CONCATENATE(A$7,".",VALUE(ROWS(A$7:A9)-1))</f>
        <v>A.3.2</v>
      </c>
      <c r="B9" s="102" t="s">
        <v>132</v>
      </c>
      <c r="C9" s="103">
        <v>2</v>
      </c>
      <c r="D9" s="103" t="s">
        <v>40</v>
      </c>
      <c r="E9" s="189"/>
      <c r="F9" s="104">
        <f aca="true" t="shared" si="0" ref="F9:F10">C9*E9</f>
        <v>0</v>
      </c>
      <c r="G9" s="105" t="s">
        <v>92</v>
      </c>
      <c r="H9" s="194"/>
      <c r="I9" s="36"/>
      <c r="J9" s="36"/>
      <c r="K9" s="36"/>
    </row>
    <row r="10" spans="1:11" ht="25.5">
      <c r="A10" s="101" t="str">
        <f>CONCATENATE(A$7,".",VALUE(ROWS(A$7:A10)-1))</f>
        <v>A.3.3</v>
      </c>
      <c r="B10" s="102" t="s">
        <v>47</v>
      </c>
      <c r="C10" s="103">
        <v>4</v>
      </c>
      <c r="D10" s="103" t="s">
        <v>40</v>
      </c>
      <c r="E10" s="189"/>
      <c r="F10" s="104">
        <f t="shared" si="0"/>
        <v>0</v>
      </c>
      <c r="G10" s="105" t="s">
        <v>131</v>
      </c>
      <c r="H10" s="194"/>
      <c r="I10" s="36"/>
      <c r="J10" s="36"/>
      <c r="K10" s="36"/>
    </row>
    <row r="11" spans="1:11" ht="15">
      <c r="A11" s="101" t="s">
        <v>49</v>
      </c>
      <c r="B11" s="102" t="s">
        <v>133</v>
      </c>
      <c r="C11" s="103">
        <v>1</v>
      </c>
      <c r="D11" s="103" t="s">
        <v>40</v>
      </c>
      <c r="E11" s="189"/>
      <c r="F11" s="104">
        <f>E11*C11</f>
        <v>0</v>
      </c>
      <c r="G11" s="105" t="s">
        <v>48</v>
      </c>
      <c r="H11" s="194"/>
      <c r="I11" s="36"/>
      <c r="J11" s="36"/>
      <c r="K11" s="36"/>
    </row>
    <row r="12" spans="1:11" ht="15">
      <c r="A12" s="101" t="s">
        <v>50</v>
      </c>
      <c r="B12" s="102" t="s">
        <v>51</v>
      </c>
      <c r="C12" s="97">
        <v>1</v>
      </c>
      <c r="D12" s="97" t="s">
        <v>40</v>
      </c>
      <c r="E12" s="196"/>
      <c r="F12" s="104">
        <f>E12*C12</f>
        <v>0</v>
      </c>
      <c r="G12" s="105" t="s">
        <v>48</v>
      </c>
      <c r="H12" s="194"/>
      <c r="I12" s="36"/>
      <c r="J12" s="36"/>
      <c r="K12" s="36"/>
    </row>
    <row r="13" spans="1:11" ht="15.75" customHeight="1">
      <c r="A13" s="168" t="s">
        <v>52</v>
      </c>
      <c r="B13" s="163" t="s">
        <v>53</v>
      </c>
      <c r="C13" s="164">
        <v>1</v>
      </c>
      <c r="D13" s="164" t="s">
        <v>40</v>
      </c>
      <c r="E13" s="190"/>
      <c r="F13" s="166">
        <f>E13*C13</f>
        <v>0</v>
      </c>
      <c r="G13" s="167" t="s">
        <v>91</v>
      </c>
      <c r="H13" s="198"/>
      <c r="I13" s="36"/>
      <c r="J13" s="36"/>
      <c r="K13" s="36"/>
    </row>
    <row r="14" spans="1:11" ht="15.75" customHeight="1">
      <c r="A14" s="44"/>
      <c r="B14" s="45"/>
      <c r="C14" s="73"/>
      <c r="D14" s="73"/>
      <c r="E14" s="46"/>
      <c r="F14" s="46"/>
      <c r="G14" s="45"/>
      <c r="H14" s="5"/>
      <c r="I14" s="36"/>
      <c r="J14" s="36"/>
      <c r="K14" s="36"/>
    </row>
    <row r="15" spans="1:8" ht="15.75" customHeight="1">
      <c r="A15" s="44"/>
      <c r="B15" s="45"/>
      <c r="C15" s="73"/>
      <c r="D15" s="73"/>
      <c r="E15" s="46"/>
      <c r="F15" s="47">
        <f>SUM(F8:F13)</f>
        <v>0</v>
      </c>
      <c r="G15" s="74" t="s">
        <v>37</v>
      </c>
      <c r="H15" s="5"/>
    </row>
    <row r="16" spans="1:8" ht="15.75" customHeight="1">
      <c r="A16" s="44"/>
      <c r="B16" s="45"/>
      <c r="C16" s="73"/>
      <c r="D16" s="73"/>
      <c r="E16" s="46"/>
      <c r="F16" s="46"/>
      <c r="G16" s="45"/>
      <c r="H16" s="26"/>
    </row>
  </sheetData>
  <sheetProtection algorithmName="SHA-512" hashValue="kuQye+qCgwufyk9faH0Rd/whnowj4Wa2U+vYFLFz8TTqN6Eqc+S+1xFdh2m4dxpDrNaymeec+eS3Tp/rNZidlw==" saltValue="vmUuFJYomwPFJfU2UVvtHQ==" spinCount="100000" sheet="1" objects="1" scenarios="1"/>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workbookViewId="0" topLeftCell="A1">
      <selection activeCell="C8" sqref="C8"/>
    </sheetView>
  </sheetViews>
  <sheetFormatPr defaultColWidth="8.7109375" defaultRowHeight="15"/>
  <cols>
    <col min="1" max="1" width="22.28125" style="18" bestFit="1" customWidth="1"/>
    <col min="2" max="2" width="55.7109375" style="18" customWidth="1"/>
    <col min="3" max="3" width="7.00390625" style="75" customWidth="1"/>
    <col min="4" max="4" width="8.7109375" style="18" customWidth="1"/>
    <col min="5" max="5" width="11.7109375" style="18" bestFit="1" customWidth="1"/>
    <col min="6" max="6" width="12.8515625" style="18" bestFit="1" customWidth="1"/>
    <col min="7" max="7" width="56.8515625" style="18" customWidth="1"/>
    <col min="8" max="8" width="36.140625" style="18" customWidth="1"/>
    <col min="9" max="9" width="16.8515625" style="18" bestFit="1" customWidth="1"/>
    <col min="10" max="16384" width="8.7109375" style="18" customWidth="1"/>
  </cols>
  <sheetData>
    <row r="1" spans="1:8" ht="15">
      <c r="A1" s="51" t="s">
        <v>0</v>
      </c>
      <c r="B1" s="52" t="s">
        <v>274</v>
      </c>
      <c r="C1" s="53"/>
      <c r="D1" s="54"/>
      <c r="E1" s="54"/>
      <c r="F1" s="54"/>
      <c r="G1" s="54"/>
      <c r="H1" s="55"/>
    </row>
    <row r="2" spans="1:8" ht="15">
      <c r="A2" s="19" t="s">
        <v>1</v>
      </c>
      <c r="B2" s="57" t="s">
        <v>2</v>
      </c>
      <c r="C2" s="58"/>
      <c r="D2" s="26"/>
      <c r="E2" s="26"/>
      <c r="F2" s="26"/>
      <c r="G2" s="26"/>
      <c r="H2" s="59"/>
    </row>
    <row r="3" spans="1:8" ht="15">
      <c r="A3" s="56" t="s">
        <v>3</v>
      </c>
      <c r="B3" s="57" t="s">
        <v>268</v>
      </c>
      <c r="C3" s="58"/>
      <c r="D3" s="26"/>
      <c r="E3" s="26"/>
      <c r="F3" s="26"/>
      <c r="G3" s="26"/>
      <c r="H3" s="59"/>
    </row>
    <row r="4" spans="1:10" ht="14.5" thickBot="1">
      <c r="A4" s="60" t="s">
        <v>269</v>
      </c>
      <c r="B4" s="61" t="str">
        <f>A7</f>
        <v>A.4</v>
      </c>
      <c r="C4" s="58"/>
      <c r="D4" s="26"/>
      <c r="E4" s="26"/>
      <c r="F4" s="26"/>
      <c r="G4" s="26"/>
      <c r="H4" s="59"/>
      <c r="I4" s="36"/>
      <c r="J4" s="36"/>
    </row>
    <row r="5" spans="1:10" ht="15">
      <c r="A5" s="62"/>
      <c r="C5" s="58"/>
      <c r="D5" s="26"/>
      <c r="E5" s="26"/>
      <c r="F5" s="26"/>
      <c r="G5" s="26"/>
      <c r="H5" s="59"/>
      <c r="I5" s="36"/>
      <c r="J5" s="36"/>
    </row>
    <row r="6" spans="1:10" ht="30">
      <c r="A6" s="63" t="s">
        <v>4</v>
      </c>
      <c r="B6" s="64" t="s">
        <v>5</v>
      </c>
      <c r="C6" s="65" t="s">
        <v>30</v>
      </c>
      <c r="D6" s="65" t="s">
        <v>31</v>
      </c>
      <c r="E6" s="65" t="s">
        <v>32</v>
      </c>
      <c r="F6" s="65" t="s">
        <v>6</v>
      </c>
      <c r="G6" s="64" t="s">
        <v>33</v>
      </c>
      <c r="H6" s="66" t="s">
        <v>34</v>
      </c>
      <c r="I6" s="36"/>
      <c r="J6" s="36"/>
    </row>
    <row r="7" spans="1:10" ht="15">
      <c r="A7" s="67" t="s">
        <v>54</v>
      </c>
      <c r="B7" s="31" t="str">
        <f>REKAPITULACE!C16</f>
        <v>LED světla pro dosvícení scén při natáčení včetně stativů (komplet)</v>
      </c>
      <c r="C7" s="68"/>
      <c r="D7" s="69"/>
      <c r="E7" s="69"/>
      <c r="F7" s="69"/>
      <c r="G7" s="69"/>
      <c r="H7" s="70"/>
      <c r="I7" s="36"/>
      <c r="J7" s="36"/>
    </row>
    <row r="8" spans="1:10" ht="88">
      <c r="A8" s="101" t="str">
        <f>CONCATENATE(A$7,".",VALUE(ROWS(A$7:A8)-1))</f>
        <v>A.4.1</v>
      </c>
      <c r="B8" s="102" t="s">
        <v>55</v>
      </c>
      <c r="C8" s="103">
        <v>3</v>
      </c>
      <c r="D8" s="103" t="s">
        <v>40</v>
      </c>
      <c r="E8" s="189"/>
      <c r="F8" s="104">
        <f>E8*C8</f>
        <v>0</v>
      </c>
      <c r="G8" s="105" t="s">
        <v>137</v>
      </c>
      <c r="H8" s="194"/>
      <c r="I8" s="36"/>
      <c r="J8" s="36"/>
    </row>
    <row r="9" spans="1:10" ht="15">
      <c r="A9" s="101" t="str">
        <f>CONCATENATE(A$7,".",VALUE(ROWS(A$7:A9)-1))</f>
        <v>A.4.2</v>
      </c>
      <c r="B9" s="139" t="s">
        <v>132</v>
      </c>
      <c r="C9" s="97">
        <v>3</v>
      </c>
      <c r="D9" s="103" t="s">
        <v>40</v>
      </c>
      <c r="E9" s="197"/>
      <c r="F9" s="104">
        <f aca="true" t="shared" si="0" ref="F9:F10">E9*C9</f>
        <v>0</v>
      </c>
      <c r="G9" s="160" t="s">
        <v>136</v>
      </c>
      <c r="H9" s="195"/>
      <c r="I9" s="36"/>
      <c r="J9" s="36"/>
    </row>
    <row r="10" spans="1:10" ht="15">
      <c r="A10" s="101" t="str">
        <f>CONCATENATE(A$7,".",VALUE(ROWS(A$7:A10)-1))</f>
        <v>A.4.3</v>
      </c>
      <c r="B10" s="140" t="s">
        <v>133</v>
      </c>
      <c r="C10" s="108">
        <v>3</v>
      </c>
      <c r="D10" s="103" t="s">
        <v>40</v>
      </c>
      <c r="E10" s="199"/>
      <c r="F10" s="104">
        <f t="shared" si="0"/>
        <v>0</v>
      </c>
      <c r="G10" s="161" t="s">
        <v>93</v>
      </c>
      <c r="H10" s="200"/>
      <c r="I10" s="36"/>
      <c r="J10" s="36"/>
    </row>
    <row r="11" spans="1:10" ht="38">
      <c r="A11" s="162" t="str">
        <f>CONCATENATE(A$7,".",VALUE(ROWS(A$7:A11)-1))</f>
        <v>A.4.4</v>
      </c>
      <c r="B11" s="163" t="s">
        <v>135</v>
      </c>
      <c r="C11" s="164">
        <v>3</v>
      </c>
      <c r="D11" s="165" t="s">
        <v>40</v>
      </c>
      <c r="E11" s="190"/>
      <c r="F11" s="166">
        <f>E11*C11</f>
        <v>0</v>
      </c>
      <c r="G11" s="167" t="s">
        <v>282</v>
      </c>
      <c r="H11" s="198"/>
      <c r="I11" s="36"/>
      <c r="J11" s="184"/>
    </row>
    <row r="12" spans="1:10" ht="15.75" customHeight="1">
      <c r="A12" s="44"/>
      <c r="B12" s="45"/>
      <c r="C12" s="73"/>
      <c r="D12" s="73"/>
      <c r="E12" s="46"/>
      <c r="F12" s="46"/>
      <c r="G12" s="45"/>
      <c r="H12" s="5"/>
      <c r="I12" s="36"/>
      <c r="J12" s="36"/>
    </row>
    <row r="13" spans="1:8" ht="15.75" customHeight="1">
      <c r="A13" s="44"/>
      <c r="B13" s="45"/>
      <c r="C13" s="73"/>
      <c r="D13" s="73"/>
      <c r="E13" s="46"/>
      <c r="F13" s="47">
        <f>SUM(F8:F11)</f>
        <v>0</v>
      </c>
      <c r="G13" s="74" t="s">
        <v>37</v>
      </c>
      <c r="H13" s="5"/>
    </row>
    <row r="14" spans="1:8" ht="15.75" customHeight="1">
      <c r="A14" s="44"/>
      <c r="B14" s="45"/>
      <c r="C14" s="73"/>
      <c r="D14" s="73"/>
      <c r="E14" s="46"/>
      <c r="F14" s="46"/>
      <c r="G14" s="45"/>
      <c r="H14" s="5"/>
    </row>
    <row r="15" ht="15">
      <c r="H15" s="6"/>
    </row>
  </sheetData>
  <sheetProtection algorithmName="SHA-512" hashValue="pJKDQCa1HVvNq0i3YOYkU1YWJBY/4KHHy3EcIBkfbmV9CwpuZXvwJ0abgE6nhj2XuK8n56I+tghUJ8f4rsd8qA==" saltValue="ZCec4ccPb/cRzuUev2Okdg==" spinCount="100000" sheet="1" objects="1" scenarios="1"/>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
  <sheetViews>
    <sheetView workbookViewId="0" topLeftCell="B1">
      <selection activeCell="E8" sqref="E8"/>
    </sheetView>
  </sheetViews>
  <sheetFormatPr defaultColWidth="8.7109375" defaultRowHeight="15"/>
  <cols>
    <col min="1" max="1" width="22.28125" style="18" bestFit="1" customWidth="1"/>
    <col min="2" max="2" width="73.7109375" style="18" bestFit="1" customWidth="1"/>
    <col min="3" max="3" width="7.00390625" style="75" customWidth="1"/>
    <col min="4" max="4" width="8.7109375" style="18" customWidth="1"/>
    <col min="5" max="5" width="11.7109375" style="18" bestFit="1" customWidth="1"/>
    <col min="6" max="6" width="12.8515625" style="18" bestFit="1" customWidth="1"/>
    <col min="7" max="7" width="56.8515625" style="18" customWidth="1"/>
    <col min="8" max="8" width="36.140625" style="18" customWidth="1"/>
    <col min="9" max="9" width="19.28125" style="18" bestFit="1" customWidth="1"/>
    <col min="10" max="16384" width="8.7109375" style="18" customWidth="1"/>
  </cols>
  <sheetData>
    <row r="1" spans="1:8" ht="15">
      <c r="A1" s="51" t="s">
        <v>0</v>
      </c>
      <c r="B1" s="52" t="s">
        <v>274</v>
      </c>
      <c r="C1" s="53"/>
      <c r="D1" s="54"/>
      <c r="E1" s="54"/>
      <c r="F1" s="54"/>
      <c r="G1" s="54"/>
      <c r="H1" s="55"/>
    </row>
    <row r="2" spans="1:11" ht="15">
      <c r="A2" s="19" t="s">
        <v>1</v>
      </c>
      <c r="B2" s="57" t="s">
        <v>2</v>
      </c>
      <c r="C2" s="58"/>
      <c r="D2" s="26"/>
      <c r="E2" s="26"/>
      <c r="F2" s="26"/>
      <c r="G2" s="26"/>
      <c r="H2" s="59"/>
      <c r="I2" s="36"/>
      <c r="J2" s="36"/>
      <c r="K2" s="36"/>
    </row>
    <row r="3" spans="1:11" ht="15">
      <c r="A3" s="56" t="s">
        <v>3</v>
      </c>
      <c r="B3" s="57" t="s">
        <v>268</v>
      </c>
      <c r="C3" s="58"/>
      <c r="D3" s="26"/>
      <c r="E3" s="26"/>
      <c r="F3" s="26"/>
      <c r="G3" s="26"/>
      <c r="H3" s="59"/>
      <c r="I3" s="36"/>
      <c r="J3" s="36"/>
      <c r="K3" s="36"/>
    </row>
    <row r="4" spans="1:11" ht="14.5" thickBot="1">
      <c r="A4" s="60" t="s">
        <v>269</v>
      </c>
      <c r="B4" s="61" t="str">
        <f>A7</f>
        <v>A.5</v>
      </c>
      <c r="C4" s="58"/>
      <c r="D4" s="26"/>
      <c r="E4" s="26"/>
      <c r="F4" s="26"/>
      <c r="G4" s="26"/>
      <c r="H4" s="59"/>
      <c r="I4" s="36"/>
      <c r="J4" s="36"/>
      <c r="K4" s="36"/>
    </row>
    <row r="5" spans="1:11" ht="15">
      <c r="A5" s="62"/>
      <c r="C5" s="58"/>
      <c r="D5" s="26"/>
      <c r="E5" s="26"/>
      <c r="F5" s="26"/>
      <c r="G5" s="26"/>
      <c r="H5" s="59"/>
      <c r="I5" s="36"/>
      <c r="J5" s="36"/>
      <c r="K5" s="36"/>
    </row>
    <row r="6" spans="1:11" ht="30">
      <c r="A6" s="63" t="s">
        <v>4</v>
      </c>
      <c r="B6" s="64" t="s">
        <v>5</v>
      </c>
      <c r="C6" s="65" t="s">
        <v>30</v>
      </c>
      <c r="D6" s="65" t="s">
        <v>31</v>
      </c>
      <c r="E6" s="65" t="s">
        <v>32</v>
      </c>
      <c r="F6" s="65" t="s">
        <v>6</v>
      </c>
      <c r="G6" s="64" t="s">
        <v>33</v>
      </c>
      <c r="H6" s="66" t="s">
        <v>34</v>
      </c>
      <c r="I6" s="36"/>
      <c r="J6" s="36"/>
      <c r="K6" s="36"/>
    </row>
    <row r="7" spans="1:11" ht="15">
      <c r="A7" s="67" t="s">
        <v>56</v>
      </c>
      <c r="B7" s="31" t="str">
        <f>REKAPITULACE!C17</f>
        <v>Aktivní reproduktory se stojany - dozvučení akcí/workshopů</v>
      </c>
      <c r="C7" s="68"/>
      <c r="D7" s="69"/>
      <c r="E7" s="69"/>
      <c r="F7" s="69"/>
      <c r="G7" s="69"/>
      <c r="H7" s="70"/>
      <c r="I7" s="36"/>
      <c r="J7" s="36"/>
      <c r="K7" s="36"/>
    </row>
    <row r="8" spans="1:11" ht="125.5">
      <c r="A8" s="101" t="str">
        <f>CONCATENATE(A$7,".",VALUE(ROWS(A$7:A8)-1))</f>
        <v>A.5.1</v>
      </c>
      <c r="B8" s="102" t="s">
        <v>138</v>
      </c>
      <c r="C8" s="103">
        <v>2</v>
      </c>
      <c r="D8" s="103" t="s">
        <v>40</v>
      </c>
      <c r="E8" s="189"/>
      <c r="F8" s="104">
        <f>E8*C8</f>
        <v>0</v>
      </c>
      <c r="G8" s="105" t="s">
        <v>143</v>
      </c>
      <c r="H8" s="194"/>
      <c r="I8" s="36"/>
      <c r="J8" s="184"/>
      <c r="K8" s="36"/>
    </row>
    <row r="9" spans="1:11" ht="38">
      <c r="A9" s="101" t="str">
        <f>CONCATENATE(A$7,".",VALUE(ROWS(A$7:A9)-1))</f>
        <v>A.5.2</v>
      </c>
      <c r="B9" s="102" t="s">
        <v>57</v>
      </c>
      <c r="C9" s="97">
        <v>2</v>
      </c>
      <c r="D9" s="97" t="s">
        <v>40</v>
      </c>
      <c r="E9" s="196"/>
      <c r="F9" s="104">
        <f>E9*C9</f>
        <v>0</v>
      </c>
      <c r="G9" s="99" t="s">
        <v>94</v>
      </c>
      <c r="H9" s="194"/>
      <c r="I9" s="36"/>
      <c r="J9" s="36"/>
      <c r="K9" s="36"/>
    </row>
    <row r="10" spans="1:11" ht="25.5">
      <c r="A10" s="101" t="str">
        <f>CONCATENATE(A$7,".",VALUE(ROWS(A$7:A10)-1))</f>
        <v>A.5.3</v>
      </c>
      <c r="B10" s="107" t="s">
        <v>140</v>
      </c>
      <c r="C10" s="108">
        <v>2</v>
      </c>
      <c r="D10" s="108" t="s">
        <v>40</v>
      </c>
      <c r="E10" s="188"/>
      <c r="F10" s="104">
        <f>E10*C10</f>
        <v>0</v>
      </c>
      <c r="G10" s="138" t="s">
        <v>139</v>
      </c>
      <c r="H10" s="194"/>
      <c r="I10" s="36"/>
      <c r="J10" s="36"/>
      <c r="K10" s="36"/>
    </row>
    <row r="11" spans="1:11" ht="15.75" customHeight="1" thickBot="1">
      <c r="A11" s="84"/>
      <c r="B11" s="85"/>
      <c r="C11" s="86"/>
      <c r="D11" s="86"/>
      <c r="E11" s="87"/>
      <c r="F11" s="87"/>
      <c r="G11" s="88"/>
      <c r="H11" s="4"/>
      <c r="I11" s="36"/>
      <c r="J11" s="36"/>
      <c r="K11" s="36"/>
    </row>
    <row r="12" spans="1:11" ht="15.75" customHeight="1">
      <c r="A12" s="44"/>
      <c r="B12" s="45"/>
      <c r="C12" s="73"/>
      <c r="D12" s="73"/>
      <c r="E12" s="46"/>
      <c r="F12" s="46"/>
      <c r="G12" s="45"/>
      <c r="H12" s="5"/>
      <c r="I12" s="36"/>
      <c r="J12" s="36"/>
      <c r="K12" s="36"/>
    </row>
    <row r="13" spans="1:11" ht="15.75" customHeight="1">
      <c r="A13" s="44"/>
      <c r="B13" s="45"/>
      <c r="C13" s="73"/>
      <c r="D13" s="73"/>
      <c r="E13" s="46"/>
      <c r="F13" s="47">
        <f>SUM(F8:F11)</f>
        <v>0</v>
      </c>
      <c r="G13" s="74" t="s">
        <v>37</v>
      </c>
      <c r="H13" s="5"/>
      <c r="I13" s="36"/>
      <c r="J13" s="36"/>
      <c r="K13" s="36"/>
    </row>
    <row r="14" spans="1:11" ht="15.75" customHeight="1">
      <c r="A14" s="44"/>
      <c r="B14" s="45"/>
      <c r="C14" s="73"/>
      <c r="D14" s="73"/>
      <c r="E14" s="46"/>
      <c r="F14" s="46"/>
      <c r="G14" s="45"/>
      <c r="H14" s="5"/>
      <c r="I14" s="36"/>
      <c r="J14" s="36"/>
      <c r="K14" s="36"/>
    </row>
    <row r="15" ht="15">
      <c r="H15" s="6"/>
    </row>
  </sheetData>
  <sheetProtection algorithmName="SHA-512" hashValue="eHQgLV1kWZB7ZO9SkxLM6Q7O9iw/quarKSHk232vOEgK8GjsAHWEnhQ5s5xphkngfY1Zu1j69yAgy53gtbAsBw==" saltValue="HAqazQwyzlTMmFFxoU+BKg==" spinCount="100000" sheet="1" objects="1" scenarios="1"/>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
  <sheetViews>
    <sheetView workbookViewId="0" topLeftCell="A1">
      <selection activeCell="E8" sqref="E8"/>
    </sheetView>
  </sheetViews>
  <sheetFormatPr defaultColWidth="8.7109375" defaultRowHeight="15"/>
  <cols>
    <col min="1" max="1" width="22.28125" style="18" bestFit="1" customWidth="1"/>
    <col min="2" max="2" width="53.8515625" style="18" bestFit="1" customWidth="1"/>
    <col min="3" max="3" width="7.00390625" style="75" customWidth="1"/>
    <col min="4" max="4" width="8.7109375" style="18" customWidth="1"/>
    <col min="5" max="5" width="11.7109375" style="18" bestFit="1" customWidth="1"/>
    <col min="6" max="6" width="12.8515625" style="18" bestFit="1" customWidth="1"/>
    <col min="7" max="7" width="56.8515625" style="18" customWidth="1"/>
    <col min="8" max="8" width="36.140625" style="18" customWidth="1"/>
    <col min="9" max="16384" width="8.7109375" style="18" customWidth="1"/>
  </cols>
  <sheetData>
    <row r="1" spans="1:8" ht="15">
      <c r="A1" s="51" t="s">
        <v>0</v>
      </c>
      <c r="B1" s="52" t="s">
        <v>274</v>
      </c>
      <c r="C1" s="53"/>
      <c r="D1" s="54"/>
      <c r="E1" s="54"/>
      <c r="F1" s="54"/>
      <c r="G1" s="54"/>
      <c r="H1" s="55"/>
    </row>
    <row r="2" spans="1:11" ht="15">
      <c r="A2" s="19" t="s">
        <v>1</v>
      </c>
      <c r="B2" s="57" t="s">
        <v>2</v>
      </c>
      <c r="C2" s="58"/>
      <c r="D2" s="26"/>
      <c r="E2" s="26"/>
      <c r="F2" s="26"/>
      <c r="G2" s="26"/>
      <c r="H2" s="59"/>
      <c r="I2" s="36"/>
      <c r="J2" s="36"/>
      <c r="K2" s="36"/>
    </row>
    <row r="3" spans="1:11" ht="15">
      <c r="A3" s="56" t="s">
        <v>3</v>
      </c>
      <c r="B3" s="57" t="s">
        <v>268</v>
      </c>
      <c r="C3" s="58"/>
      <c r="D3" s="26"/>
      <c r="E3" s="26"/>
      <c r="F3" s="26"/>
      <c r="G3" s="26"/>
      <c r="H3" s="59"/>
      <c r="I3" s="36"/>
      <c r="J3" s="36"/>
      <c r="K3" s="36"/>
    </row>
    <row r="4" spans="1:11" ht="14.5" thickBot="1">
      <c r="A4" s="60" t="s">
        <v>269</v>
      </c>
      <c r="B4" s="61" t="str">
        <f>A7</f>
        <v>A.6</v>
      </c>
      <c r="C4" s="58"/>
      <c r="D4" s="26"/>
      <c r="E4" s="26"/>
      <c r="F4" s="26"/>
      <c r="G4" s="26"/>
      <c r="H4" s="59"/>
      <c r="I4" s="36"/>
      <c r="J4" s="36"/>
      <c r="K4" s="36"/>
    </row>
    <row r="5" spans="1:11" ht="15">
      <c r="A5" s="62"/>
      <c r="C5" s="58"/>
      <c r="D5" s="26"/>
      <c r="E5" s="26"/>
      <c r="F5" s="26"/>
      <c r="G5" s="26"/>
      <c r="H5" s="59"/>
      <c r="I5" s="36"/>
      <c r="J5" s="36"/>
      <c r="K5" s="36"/>
    </row>
    <row r="6" spans="1:11" ht="30">
      <c r="A6" s="63" t="s">
        <v>4</v>
      </c>
      <c r="B6" s="64" t="s">
        <v>5</v>
      </c>
      <c r="C6" s="65" t="s">
        <v>30</v>
      </c>
      <c r="D6" s="65" t="s">
        <v>31</v>
      </c>
      <c r="E6" s="65" t="s">
        <v>32</v>
      </c>
      <c r="F6" s="65" t="s">
        <v>6</v>
      </c>
      <c r="G6" s="64" t="s">
        <v>33</v>
      </c>
      <c r="H6" s="66" t="s">
        <v>34</v>
      </c>
      <c r="I6" s="36"/>
      <c r="J6" s="36"/>
      <c r="K6" s="36"/>
    </row>
    <row r="7" spans="1:11" ht="15">
      <c r="A7" s="67" t="s">
        <v>58</v>
      </c>
      <c r="B7" s="31" t="str">
        <f>REKAPITULACE!C18</f>
        <v>Mixážní pult s kabeláží a stolkem (komplet)</v>
      </c>
      <c r="C7" s="68"/>
      <c r="D7" s="69"/>
      <c r="E7" s="69"/>
      <c r="F7" s="69"/>
      <c r="G7" s="69"/>
      <c r="H7" s="70"/>
      <c r="I7" s="36"/>
      <c r="J7" s="36"/>
      <c r="K7" s="36"/>
    </row>
    <row r="8" spans="1:11" ht="113">
      <c r="A8" s="101" t="str">
        <f>CONCATENATE(A$7,".",VALUE(ROWS(A$7:A8)-1))</f>
        <v>A.6.1</v>
      </c>
      <c r="B8" s="102" t="s">
        <v>59</v>
      </c>
      <c r="C8" s="103">
        <v>1</v>
      </c>
      <c r="D8" s="103" t="s">
        <v>40</v>
      </c>
      <c r="E8" s="189"/>
      <c r="F8" s="104">
        <f>E8*C8</f>
        <v>0</v>
      </c>
      <c r="G8" s="105" t="s">
        <v>142</v>
      </c>
      <c r="H8" s="194"/>
      <c r="I8" s="182"/>
      <c r="J8" s="36"/>
      <c r="K8" s="36"/>
    </row>
    <row r="9" spans="1:11" ht="75.5">
      <c r="A9" s="101" t="str">
        <f>CONCATENATE(A$7,".",VALUE(ROWS(A$7:A9)-1))</f>
        <v>A.6.2</v>
      </c>
      <c r="B9" s="102" t="s">
        <v>275</v>
      </c>
      <c r="C9" s="97">
        <v>1</v>
      </c>
      <c r="D9" s="97" t="s">
        <v>40</v>
      </c>
      <c r="E9" s="196"/>
      <c r="F9" s="104">
        <f>E9*C9</f>
        <v>0</v>
      </c>
      <c r="G9" s="99" t="s">
        <v>283</v>
      </c>
      <c r="H9" s="194"/>
      <c r="I9" s="36"/>
      <c r="J9" s="184"/>
      <c r="K9" s="36"/>
    </row>
    <row r="10" spans="1:11" ht="63">
      <c r="A10" s="101" t="str">
        <f>CONCATENATE(A$7,".",VALUE(ROWS(A$7:A10)-1))</f>
        <v>A.6.3</v>
      </c>
      <c r="B10" s="139" t="s">
        <v>152</v>
      </c>
      <c r="C10" s="97">
        <v>1</v>
      </c>
      <c r="D10" s="97" t="s">
        <v>40</v>
      </c>
      <c r="E10" s="197"/>
      <c r="F10" s="104">
        <f>E10*C10</f>
        <v>0</v>
      </c>
      <c r="G10" s="99" t="s">
        <v>153</v>
      </c>
      <c r="H10" s="194"/>
      <c r="I10" s="36"/>
      <c r="J10" s="36"/>
      <c r="K10" s="36"/>
    </row>
    <row r="11" spans="1:11" ht="15.75" customHeight="1" thickBot="1">
      <c r="A11" s="84"/>
      <c r="B11" s="85"/>
      <c r="C11" s="86"/>
      <c r="D11" s="86"/>
      <c r="E11" s="87"/>
      <c r="F11" s="87"/>
      <c r="G11" s="88"/>
      <c r="H11" s="4"/>
      <c r="I11" s="36"/>
      <c r="J11" s="36"/>
      <c r="K11" s="36"/>
    </row>
    <row r="12" spans="1:11" ht="15.75" customHeight="1">
      <c r="A12" s="44"/>
      <c r="B12" s="45"/>
      <c r="C12" s="73"/>
      <c r="D12" s="73"/>
      <c r="E12" s="46"/>
      <c r="F12" s="46"/>
      <c r="G12" s="45"/>
      <c r="H12" s="5"/>
      <c r="I12" s="36"/>
      <c r="J12" s="36"/>
      <c r="K12" s="36"/>
    </row>
    <row r="13" spans="1:8" ht="15.75" customHeight="1">
      <c r="A13" s="44"/>
      <c r="B13" s="45"/>
      <c r="C13" s="73"/>
      <c r="D13" s="73"/>
      <c r="E13" s="46"/>
      <c r="F13" s="47">
        <f>SUM(F8:F11)</f>
        <v>0</v>
      </c>
      <c r="G13" s="74" t="s">
        <v>37</v>
      </c>
      <c r="H13" s="5"/>
    </row>
    <row r="14" spans="1:8" ht="15.75" customHeight="1">
      <c r="A14" s="44"/>
      <c r="B14" s="45"/>
      <c r="C14" s="73"/>
      <c r="D14" s="73"/>
      <c r="E14" s="46"/>
      <c r="F14" s="46"/>
      <c r="G14" s="45"/>
      <c r="H14" s="5"/>
    </row>
    <row r="15" ht="15">
      <c r="H15" s="6"/>
    </row>
  </sheetData>
  <sheetProtection algorithmName="SHA-512" hashValue="JlrkvhAIB3r44MzAEsEc3+AwHvVNYUH+w8Wurp2b36VCl6PJ0gSRsCpvA/9Tj9t8B0GKFSIUH3MEVqif7gUazg==" saltValue="HaTfxekdtIHl623k/dgsxg==" spinCount="100000" sheet="1" objects="1" scenarios="1"/>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
  <sheetViews>
    <sheetView workbookViewId="0" topLeftCell="A1">
      <selection activeCell="E8" sqref="E8"/>
    </sheetView>
  </sheetViews>
  <sheetFormatPr defaultColWidth="8.7109375" defaultRowHeight="15"/>
  <cols>
    <col min="1" max="1" width="22.28125" style="18" bestFit="1" customWidth="1"/>
    <col min="2" max="2" width="49.7109375" style="18" customWidth="1"/>
    <col min="3" max="3" width="7.00390625" style="75" customWidth="1"/>
    <col min="4" max="4" width="8.7109375" style="18" customWidth="1"/>
    <col min="5" max="5" width="11.7109375" style="18" bestFit="1" customWidth="1"/>
    <col min="6" max="6" width="12.8515625" style="18" bestFit="1" customWidth="1"/>
    <col min="7" max="7" width="56.8515625" style="18" customWidth="1"/>
    <col min="8" max="8" width="36.140625" style="18" customWidth="1"/>
    <col min="9" max="16384" width="8.7109375" style="18" customWidth="1"/>
  </cols>
  <sheetData>
    <row r="1" spans="1:8" ht="15">
      <c r="A1" s="51" t="s">
        <v>0</v>
      </c>
      <c r="B1" s="52" t="s">
        <v>274</v>
      </c>
      <c r="C1" s="53"/>
      <c r="D1" s="54"/>
      <c r="E1" s="54"/>
      <c r="F1" s="54"/>
      <c r="G1" s="54"/>
      <c r="H1" s="55"/>
    </row>
    <row r="2" spans="1:8" ht="15">
      <c r="A2" s="19" t="s">
        <v>1</v>
      </c>
      <c r="B2" s="57" t="s">
        <v>2</v>
      </c>
      <c r="C2" s="58"/>
      <c r="D2" s="26"/>
      <c r="E2" s="26"/>
      <c r="F2" s="26"/>
      <c r="G2" s="26"/>
      <c r="H2" s="59"/>
    </row>
    <row r="3" spans="1:8" ht="15">
      <c r="A3" s="56" t="s">
        <v>3</v>
      </c>
      <c r="B3" s="57" t="s">
        <v>268</v>
      </c>
      <c r="C3" s="58"/>
      <c r="D3" s="26"/>
      <c r="E3" s="26"/>
      <c r="F3" s="26"/>
      <c r="G3" s="26"/>
      <c r="H3" s="59"/>
    </row>
    <row r="4" spans="1:8" ht="14.5" thickBot="1">
      <c r="A4" s="60" t="s">
        <v>269</v>
      </c>
      <c r="B4" s="61" t="str">
        <f>A7</f>
        <v>A.7</v>
      </c>
      <c r="C4" s="58"/>
      <c r="D4" s="26"/>
      <c r="E4" s="26"/>
      <c r="F4" s="26"/>
      <c r="G4" s="26"/>
      <c r="H4" s="59"/>
    </row>
    <row r="5" spans="1:8" ht="15">
      <c r="A5" s="62"/>
      <c r="C5" s="58"/>
      <c r="D5" s="26"/>
      <c r="E5" s="26"/>
      <c r="F5" s="26"/>
      <c r="G5" s="26"/>
      <c r="H5" s="59"/>
    </row>
    <row r="6" spans="1:11" ht="30">
      <c r="A6" s="63" t="s">
        <v>4</v>
      </c>
      <c r="B6" s="64" t="s">
        <v>5</v>
      </c>
      <c r="C6" s="65" t="s">
        <v>30</v>
      </c>
      <c r="D6" s="65" t="s">
        <v>31</v>
      </c>
      <c r="E6" s="65" t="s">
        <v>32</v>
      </c>
      <c r="F6" s="65" t="s">
        <v>6</v>
      </c>
      <c r="G6" s="64" t="s">
        <v>33</v>
      </c>
      <c r="H6" s="66" t="s">
        <v>34</v>
      </c>
      <c r="I6" s="36"/>
      <c r="J6" s="36"/>
      <c r="K6" s="36"/>
    </row>
    <row r="7" spans="1:11" ht="15">
      <c r="A7" s="67" t="s">
        <v>60</v>
      </c>
      <c r="B7" s="31" t="str">
        <f>REKAPITULACE!C19</f>
        <v xml:space="preserve">PC - pro úpravu nahrávek </v>
      </c>
      <c r="C7" s="68"/>
      <c r="D7" s="69"/>
      <c r="E7" s="69"/>
      <c r="F7" s="69"/>
      <c r="G7" s="69"/>
      <c r="H7" s="70"/>
      <c r="I7" s="36"/>
      <c r="J7" s="36"/>
      <c r="K7" s="36"/>
    </row>
    <row r="8" spans="1:11" ht="200.5">
      <c r="A8" s="101" t="str">
        <f>CONCATENATE(A$7,".",VALUE(ROWS(A$7:A8)-1))</f>
        <v>A.7.1</v>
      </c>
      <c r="B8" s="102" t="s">
        <v>61</v>
      </c>
      <c r="C8" s="103">
        <v>2</v>
      </c>
      <c r="D8" s="103" t="s">
        <v>40</v>
      </c>
      <c r="E8" s="189"/>
      <c r="F8" s="104">
        <f aca="true" t="shared" si="0" ref="F8:F11">C8*E8</f>
        <v>0</v>
      </c>
      <c r="G8" s="105" t="s">
        <v>276</v>
      </c>
      <c r="H8" s="194"/>
      <c r="I8" s="182"/>
      <c r="J8" s="36"/>
      <c r="K8" s="36"/>
    </row>
    <row r="9" spans="1:11" ht="88">
      <c r="A9" s="101" t="str">
        <f>CONCATENATE(A$7,".",VALUE(ROWS(A$7:A9)-1))</f>
        <v>A.7.2</v>
      </c>
      <c r="B9" s="102" t="s">
        <v>62</v>
      </c>
      <c r="C9" s="97">
        <v>2</v>
      </c>
      <c r="D9" s="97" t="s">
        <v>40</v>
      </c>
      <c r="E9" s="196"/>
      <c r="F9" s="104">
        <f t="shared" si="0"/>
        <v>0</v>
      </c>
      <c r="G9" s="99" t="s">
        <v>63</v>
      </c>
      <c r="H9" s="194"/>
      <c r="I9" s="182"/>
      <c r="J9" s="36"/>
      <c r="K9" s="36"/>
    </row>
    <row r="10" spans="1:11" ht="50.5">
      <c r="A10" s="101" t="str">
        <f>CONCATENATE(A$7,".",VALUE(ROWS(A$7:A10)-1))</f>
        <v>A.7.3</v>
      </c>
      <c r="B10" s="107" t="s">
        <v>64</v>
      </c>
      <c r="C10" s="108">
        <v>2</v>
      </c>
      <c r="D10" s="108" t="s">
        <v>36</v>
      </c>
      <c r="E10" s="188"/>
      <c r="F10" s="104">
        <f t="shared" si="0"/>
        <v>0</v>
      </c>
      <c r="G10" s="138" t="s">
        <v>65</v>
      </c>
      <c r="H10" s="194"/>
      <c r="I10" s="36"/>
      <c r="J10" s="36"/>
      <c r="K10" s="36"/>
    </row>
    <row r="11" spans="1:11" ht="25.5">
      <c r="A11" s="101" t="str">
        <f>CONCATENATE(A$7,".",VALUE(ROWS(A$7:A11)-1))</f>
        <v>A.7.4</v>
      </c>
      <c r="B11" s="107" t="s">
        <v>66</v>
      </c>
      <c r="C11" s="108">
        <v>2</v>
      </c>
      <c r="D11" s="108" t="s">
        <v>36</v>
      </c>
      <c r="E11" s="188"/>
      <c r="F11" s="104">
        <f t="shared" si="0"/>
        <v>0</v>
      </c>
      <c r="G11" s="138" t="s">
        <v>284</v>
      </c>
      <c r="H11" s="201"/>
      <c r="I11" s="36"/>
      <c r="J11" s="184"/>
      <c r="K11" s="36"/>
    </row>
    <row r="12" spans="1:11" ht="15.75" customHeight="1" thickBot="1">
      <c r="A12" s="84"/>
      <c r="B12" s="85"/>
      <c r="C12" s="86"/>
      <c r="D12" s="86"/>
      <c r="E12" s="87"/>
      <c r="F12" s="87"/>
      <c r="G12" s="88"/>
      <c r="H12" s="4"/>
      <c r="I12" s="36"/>
      <c r="J12" s="36"/>
      <c r="K12" s="36"/>
    </row>
    <row r="13" spans="1:11" ht="15.75" customHeight="1">
      <c r="A13" s="44"/>
      <c r="B13" s="45"/>
      <c r="C13" s="73"/>
      <c r="D13" s="73"/>
      <c r="E13" s="46"/>
      <c r="F13" s="46"/>
      <c r="G13" s="45"/>
      <c r="H13" s="5"/>
      <c r="I13" s="36"/>
      <c r="J13" s="36"/>
      <c r="K13" s="36"/>
    </row>
    <row r="14" spans="1:11" ht="15.75" customHeight="1">
      <c r="A14" s="44"/>
      <c r="B14" s="45"/>
      <c r="C14" s="73"/>
      <c r="D14" s="73"/>
      <c r="E14" s="46"/>
      <c r="F14" s="47">
        <f>SUM(F8:F12)</f>
        <v>0</v>
      </c>
      <c r="G14" s="74" t="s">
        <v>37</v>
      </c>
      <c r="H14" s="5"/>
      <c r="I14" s="36"/>
      <c r="J14" s="36"/>
      <c r="K14" s="36"/>
    </row>
    <row r="15" spans="1:8" ht="15.75" customHeight="1">
      <c r="A15" s="44"/>
      <c r="B15" s="45"/>
      <c r="C15" s="73"/>
      <c r="D15" s="73"/>
      <c r="E15" s="46"/>
      <c r="F15" s="46"/>
      <c r="G15" s="45"/>
      <c r="H15" s="5"/>
    </row>
  </sheetData>
  <sheetProtection algorithmName="SHA-512" hashValue="/8ZirHFb0ScZGNSeSoBgIQD1JPFE+L8uOOeTh1U5nKB2pd3qhdDqZgUEdLUKIdDeSmw4vd0MbvXKO2Y+5wPg4g==" saltValue="BDWAqvBmKgN/gnUFYnZPag==" spinCount="100000" sheet="1" objects="1" scenarios="1"/>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5"/>
  <sheetViews>
    <sheetView workbookViewId="0" topLeftCell="A1">
      <selection activeCell="E8" sqref="E8"/>
    </sheetView>
  </sheetViews>
  <sheetFormatPr defaultColWidth="8.7109375" defaultRowHeight="15"/>
  <cols>
    <col min="1" max="1" width="22.28125" style="18" bestFit="1" customWidth="1"/>
    <col min="2" max="2" width="49.7109375" style="18" customWidth="1"/>
    <col min="3" max="3" width="7.00390625" style="75" customWidth="1"/>
    <col min="4" max="4" width="8.7109375" style="18" customWidth="1"/>
    <col min="5" max="5" width="11.7109375" style="18" bestFit="1" customWidth="1"/>
    <col min="6" max="6" width="12.8515625" style="18" bestFit="1" customWidth="1"/>
    <col min="7" max="7" width="67.57421875" style="18" customWidth="1"/>
    <col min="8" max="8" width="36.140625" style="18" customWidth="1"/>
    <col min="9" max="16384" width="8.7109375" style="18" customWidth="1"/>
  </cols>
  <sheetData>
    <row r="1" spans="1:8" ht="15">
      <c r="A1" s="51" t="s">
        <v>0</v>
      </c>
      <c r="B1" s="52" t="s">
        <v>274</v>
      </c>
      <c r="C1" s="53"/>
      <c r="D1" s="54"/>
      <c r="E1" s="54"/>
      <c r="F1" s="54"/>
      <c r="G1" s="54"/>
      <c r="H1" s="55"/>
    </row>
    <row r="2" spans="1:24" ht="15">
      <c r="A2" s="19" t="s">
        <v>1</v>
      </c>
      <c r="B2" s="57" t="s">
        <v>2</v>
      </c>
      <c r="C2" s="58"/>
      <c r="D2" s="26"/>
      <c r="E2" s="26"/>
      <c r="F2" s="26"/>
      <c r="G2" s="26"/>
      <c r="H2" s="59"/>
      <c r="I2" s="36"/>
      <c r="J2" s="36"/>
      <c r="K2" s="36"/>
      <c r="L2" s="36"/>
      <c r="M2" s="36"/>
      <c r="N2" s="36"/>
      <c r="O2" s="36"/>
      <c r="P2" s="36"/>
      <c r="Q2" s="36"/>
      <c r="R2" s="36"/>
      <c r="S2" s="36"/>
      <c r="T2" s="36"/>
      <c r="U2" s="36"/>
      <c r="V2" s="36"/>
      <c r="W2" s="36"/>
      <c r="X2" s="36"/>
    </row>
    <row r="3" spans="1:24" ht="15">
      <c r="A3" s="56" t="s">
        <v>3</v>
      </c>
      <c r="B3" s="57" t="s">
        <v>268</v>
      </c>
      <c r="C3" s="58"/>
      <c r="D3" s="26"/>
      <c r="E3" s="26"/>
      <c r="F3" s="26"/>
      <c r="G3" s="26"/>
      <c r="H3" s="59"/>
      <c r="I3" s="36"/>
      <c r="J3" s="36"/>
      <c r="K3" s="36"/>
      <c r="L3" s="36"/>
      <c r="M3" s="36"/>
      <c r="N3" s="36"/>
      <c r="O3" s="36"/>
      <c r="P3" s="36"/>
      <c r="Q3" s="36"/>
      <c r="R3" s="36"/>
      <c r="S3" s="36"/>
      <c r="T3" s="36"/>
      <c r="U3" s="36"/>
      <c r="V3" s="36"/>
      <c r="W3" s="36"/>
      <c r="X3" s="36"/>
    </row>
    <row r="4" spans="1:24" ht="14.5" thickBot="1">
      <c r="A4" s="60" t="s">
        <v>269</v>
      </c>
      <c r="B4" s="61" t="str">
        <f>A7</f>
        <v>A.8</v>
      </c>
      <c r="C4" s="58"/>
      <c r="D4" s="26"/>
      <c r="E4" s="26"/>
      <c r="F4" s="26"/>
      <c r="G4" s="26"/>
      <c r="H4" s="59"/>
      <c r="I4" s="36"/>
      <c r="J4" s="36"/>
      <c r="K4" s="36"/>
      <c r="L4" s="36"/>
      <c r="M4" s="36"/>
      <c r="N4" s="36"/>
      <c r="O4" s="36"/>
      <c r="P4" s="36"/>
      <c r="Q4" s="36"/>
      <c r="R4" s="36"/>
      <c r="S4" s="36"/>
      <c r="T4" s="36"/>
      <c r="U4" s="36"/>
      <c r="V4" s="36"/>
      <c r="W4" s="36"/>
      <c r="X4" s="36"/>
    </row>
    <row r="5" spans="1:24" ht="15">
      <c r="A5" s="62"/>
      <c r="C5" s="58"/>
      <c r="D5" s="26"/>
      <c r="E5" s="26"/>
      <c r="F5" s="26"/>
      <c r="G5" s="26"/>
      <c r="H5" s="59"/>
      <c r="I5" s="36"/>
      <c r="J5" s="36"/>
      <c r="K5" s="36"/>
      <c r="L5" s="36"/>
      <c r="M5" s="36"/>
      <c r="N5" s="36"/>
      <c r="O5" s="36"/>
      <c r="P5" s="36"/>
      <c r="Q5" s="36"/>
      <c r="R5" s="36"/>
      <c r="S5" s="36"/>
      <c r="T5" s="36"/>
      <c r="U5" s="36"/>
      <c r="V5" s="36"/>
      <c r="W5" s="36"/>
      <c r="X5" s="36"/>
    </row>
    <row r="6" spans="1:24" ht="30">
      <c r="A6" s="63" t="s">
        <v>4</v>
      </c>
      <c r="B6" s="64" t="s">
        <v>5</v>
      </c>
      <c r="C6" s="65" t="s">
        <v>30</v>
      </c>
      <c r="D6" s="65" t="s">
        <v>31</v>
      </c>
      <c r="E6" s="65" t="s">
        <v>32</v>
      </c>
      <c r="F6" s="65" t="s">
        <v>6</v>
      </c>
      <c r="G6" s="64" t="s">
        <v>33</v>
      </c>
      <c r="H6" s="66" t="s">
        <v>34</v>
      </c>
      <c r="I6" s="36"/>
      <c r="J6" s="36"/>
      <c r="K6" s="36"/>
      <c r="L6" s="36"/>
      <c r="M6" s="36"/>
      <c r="N6" s="36"/>
      <c r="O6" s="36"/>
      <c r="P6" s="36"/>
      <c r="Q6" s="36"/>
      <c r="R6" s="36"/>
      <c r="S6" s="36"/>
      <c r="T6" s="36"/>
      <c r="U6" s="36"/>
      <c r="V6" s="36"/>
      <c r="W6" s="36"/>
      <c r="X6" s="36"/>
    </row>
    <row r="7" spans="1:24" ht="15">
      <c r="A7" s="67" t="s">
        <v>67</v>
      </c>
      <c r="B7" s="157" t="str">
        <f>REKAPITULACE!C20</f>
        <v>Digitální fotoaparát DSLR (tělo)</v>
      </c>
      <c r="C7" s="68"/>
      <c r="D7" s="69"/>
      <c r="E7" s="69"/>
      <c r="F7" s="69"/>
      <c r="G7" s="69"/>
      <c r="H7" s="70"/>
      <c r="I7" s="36"/>
      <c r="J7" s="36"/>
      <c r="K7" s="36"/>
      <c r="L7" s="36"/>
      <c r="M7" s="36"/>
      <c r="N7" s="36"/>
      <c r="O7" s="36"/>
      <c r="P7" s="36"/>
      <c r="Q7" s="36"/>
      <c r="R7" s="36"/>
      <c r="S7" s="36"/>
      <c r="T7" s="36"/>
      <c r="U7" s="36"/>
      <c r="V7" s="36"/>
      <c r="W7" s="36"/>
      <c r="X7" s="36"/>
    </row>
    <row r="8" spans="1:24" ht="275.5">
      <c r="A8" s="101" t="str">
        <f>CONCATENATE(A$7,".",VALUE(ROWS(A$7:A8)-1))</f>
        <v>A.8.1</v>
      </c>
      <c r="B8" s="158" t="s">
        <v>16</v>
      </c>
      <c r="C8" s="103">
        <v>1</v>
      </c>
      <c r="D8" s="103" t="s">
        <v>40</v>
      </c>
      <c r="E8" s="189"/>
      <c r="F8" s="104">
        <f aca="true" t="shared" si="0" ref="F8">C8*E8</f>
        <v>0</v>
      </c>
      <c r="G8" s="99" t="s">
        <v>285</v>
      </c>
      <c r="H8" s="202"/>
      <c r="I8" s="36"/>
      <c r="J8" s="36"/>
      <c r="K8" s="36"/>
      <c r="L8" s="36"/>
      <c r="M8" s="36"/>
      <c r="N8" s="36"/>
      <c r="O8" s="36"/>
      <c r="P8" s="36"/>
      <c r="Q8" s="36"/>
      <c r="R8" s="36"/>
      <c r="S8" s="36"/>
      <c r="T8" s="36"/>
      <c r="U8" s="36"/>
      <c r="V8" s="36"/>
      <c r="W8" s="36"/>
      <c r="X8" s="36"/>
    </row>
    <row r="9" spans="1:24" ht="15">
      <c r="A9" s="109"/>
      <c r="B9" s="110"/>
      <c r="C9" s="111"/>
      <c r="D9" s="111"/>
      <c r="E9" s="112"/>
      <c r="F9" s="112"/>
      <c r="G9" s="113"/>
      <c r="H9" s="3"/>
      <c r="I9" s="184"/>
      <c r="J9" s="36"/>
      <c r="K9" s="36"/>
      <c r="L9" s="36"/>
      <c r="M9" s="36"/>
      <c r="N9" s="36"/>
      <c r="O9" s="36"/>
      <c r="P9" s="36"/>
      <c r="Q9" s="36"/>
      <c r="R9" s="36"/>
      <c r="S9" s="36"/>
      <c r="T9" s="36"/>
      <c r="U9" s="36"/>
      <c r="V9" s="36"/>
      <c r="W9" s="36"/>
      <c r="X9" s="36"/>
    </row>
    <row r="10" spans="1:24" ht="15">
      <c r="A10" s="109"/>
      <c r="B10" s="115"/>
      <c r="C10" s="97"/>
      <c r="D10" s="97"/>
      <c r="E10" s="116"/>
      <c r="F10" s="116"/>
      <c r="G10" s="117"/>
      <c r="H10" s="8"/>
      <c r="I10" s="36"/>
      <c r="J10" s="36"/>
      <c r="K10" s="36"/>
      <c r="L10" s="36"/>
      <c r="M10" s="36"/>
      <c r="N10" s="36"/>
      <c r="O10" s="36"/>
      <c r="P10" s="36"/>
      <c r="Q10" s="36"/>
      <c r="R10" s="36"/>
      <c r="S10" s="36"/>
      <c r="T10" s="36"/>
      <c r="U10" s="36"/>
      <c r="V10" s="36"/>
      <c r="W10" s="36"/>
      <c r="X10" s="36"/>
    </row>
    <row r="11" spans="1:24" ht="15.75" customHeight="1">
      <c r="A11" s="84"/>
      <c r="B11" s="85"/>
      <c r="C11" s="86"/>
      <c r="D11" s="86"/>
      <c r="E11" s="87"/>
      <c r="F11" s="87"/>
      <c r="G11" s="88"/>
      <c r="H11" s="4"/>
      <c r="I11" s="36"/>
      <c r="J11" s="36"/>
      <c r="K11" s="36"/>
      <c r="L11" s="36"/>
      <c r="M11" s="36"/>
      <c r="N11" s="36"/>
      <c r="O11" s="36"/>
      <c r="P11" s="36"/>
      <c r="Q11" s="36"/>
      <c r="R11" s="36"/>
      <c r="S11" s="36"/>
      <c r="T11" s="36"/>
      <c r="U11" s="36"/>
      <c r="V11" s="36"/>
      <c r="W11" s="36"/>
      <c r="X11" s="36"/>
    </row>
    <row r="12" spans="1:24" ht="15.75" customHeight="1">
      <c r="A12" s="44"/>
      <c r="B12" s="45"/>
      <c r="C12" s="73"/>
      <c r="D12" s="73"/>
      <c r="E12" s="46"/>
      <c r="F12" s="46"/>
      <c r="G12" s="45"/>
      <c r="H12" s="5"/>
      <c r="I12" s="36"/>
      <c r="J12" s="36"/>
      <c r="K12" s="36"/>
      <c r="L12" s="36"/>
      <c r="M12" s="36"/>
      <c r="N12" s="36"/>
      <c r="O12" s="36"/>
      <c r="P12" s="36"/>
      <c r="Q12" s="36"/>
      <c r="R12" s="36"/>
      <c r="S12" s="36"/>
      <c r="T12" s="36"/>
      <c r="U12" s="36"/>
      <c r="V12" s="36"/>
      <c r="W12" s="36"/>
      <c r="X12" s="36"/>
    </row>
    <row r="13" spans="1:8" ht="15.75" customHeight="1">
      <c r="A13" s="44"/>
      <c r="B13" s="45"/>
      <c r="C13" s="73"/>
      <c r="D13" s="73"/>
      <c r="E13" s="46"/>
      <c r="F13" s="47">
        <f>SUM(F8:F11)</f>
        <v>0</v>
      </c>
      <c r="G13" s="74" t="s">
        <v>37</v>
      </c>
      <c r="H13" s="5"/>
    </row>
    <row r="14" spans="1:8" ht="15.75" customHeight="1">
      <c r="A14" s="44"/>
      <c r="B14" s="45"/>
      <c r="C14" s="73"/>
      <c r="D14" s="73"/>
      <c r="E14" s="46"/>
      <c r="F14" s="46"/>
      <c r="G14" s="45"/>
      <c r="H14" s="5"/>
    </row>
    <row r="15" ht="15">
      <c r="H15" s="6"/>
    </row>
  </sheetData>
  <sheetProtection algorithmName="SHA-512" hashValue="eJmpCH6tzGa9j2z3oSwOgU1/2uE/n1wiSsYjYqYZR2+LMIIdRKHlwvGY3UzvEN3IUnLLbYSqggI68irXw2EkGQ==" saltValue="cGeDlk4yLzZeK0uzYwYZeg==" spinCount="100000" sheet="1" objects="1" scenarios="1"/>
  <printOptions/>
  <pageMargins left="0.7" right="0.7" top="0.75" bottom="0.75" header="0.3" footer="0.3"/>
  <pageSetup orientation="portrait" paperSize="9"/>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0B51830A57AD66429318A4AF766C912E" ma:contentTypeVersion="5" ma:contentTypeDescription="Vytvoří nový dokument" ma:contentTypeScope="" ma:versionID="8fae5fda69b3cdb59687d1277128603a">
  <xsd:schema xmlns:xsd="http://www.w3.org/2001/XMLSchema" xmlns:xs="http://www.w3.org/2001/XMLSchema" xmlns:p="http://schemas.microsoft.com/office/2006/metadata/properties" xmlns:ns2="1ace8795-068a-4b03-ab2d-e9234b7e536c" targetNamespace="http://schemas.microsoft.com/office/2006/metadata/properties" ma:root="true" ma:fieldsID="ca4027d5306020682eb42db853995f83" ns2:_="">
    <xsd:import namespace="1ace8795-068a-4b03-ab2d-e9234b7e536c"/>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ace8795-068a-4b03-ab2d-e9234b7e536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MediaServiceAutoTags" ma:internalName="MediaServiceAutoTags" ma:readOnly="true">
      <xsd:simpleType>
        <xsd:restriction base="dms:Text"/>
      </xsd:simpleType>
    </xsd:element>
    <xsd:element name="MediaServiceOCR" ma:index="12" nillable="true" ma:displayName="MediaServiceOCR"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5928D90-6E04-4E00-AF5A-757EB224F2B1}">
  <ds:schemaRefs>
    <ds:schemaRef ds:uri="http://purl.org/dc/terms/"/>
    <ds:schemaRef ds:uri="http://schemas.openxmlformats.org/package/2006/metadata/core-properties"/>
    <ds:schemaRef ds:uri="1ace8795-068a-4b03-ab2d-e9234b7e536c"/>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http://www.w3.org/XML/1998/namespace"/>
  </ds:schemaRefs>
</ds:datastoreItem>
</file>

<file path=customXml/itemProps2.xml><?xml version="1.0" encoding="utf-8"?>
<ds:datastoreItem xmlns:ds="http://schemas.openxmlformats.org/officeDocument/2006/customXml" ds:itemID="{8B348EEC-82EB-48D2-8023-2FCDB308DFA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ace8795-068a-4b03-ab2d-e9234b7e536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C245BBC-5F9F-4956-BC19-E0B16F06367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Herold Petr</dc:creator>
  <cp:keywords/>
  <dc:description/>
  <cp:lastModifiedBy>Herold Petr</cp:lastModifiedBy>
  <dcterms:created xsi:type="dcterms:W3CDTF">2018-02-27T14:21:08Z</dcterms:created>
  <dcterms:modified xsi:type="dcterms:W3CDTF">2018-03-28T11:40:49Z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0x0101000B51830A57AD66429318A4AF766C912E</vt:lpwstr>
  </property>
</Properties>
</file>