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45" activeTab="0"/>
  </bookViews>
  <sheets>
    <sheet name="Zařízení a vybave..." sheetId="6" r:id="rId1"/>
  </sheets>
  <definedNames>
    <definedName name="_xlnm._FilterDatabase" localSheetId="0" hidden="1">'Zařízení a vybave...'!$C$67:$K$233</definedName>
    <definedName name="_xlnm.Print_Area" localSheetId="0">'Zařízení a vybave...'!$C$3:$J$32,'Zařízení a vybave...'!$C$38:$J$49,'Zařízení a vybave...'!$C$55:$K$233</definedName>
    <definedName name="_xlnm.Print_Titles" localSheetId="0">'Zařízení a vybave...'!$67:$67</definedName>
  </definedNames>
  <calcPr calcId="179021"/>
</workbook>
</file>

<file path=xl/sharedStrings.xml><?xml version="1.0" encoding="utf-8"?>
<sst xmlns="http://schemas.openxmlformats.org/spreadsheetml/2006/main" count="1818" uniqueCount="246">
  <si>
    <t>False</t>
  </si>
  <si>
    <t>21</t>
  </si>
  <si>
    <t>15</t>
  </si>
  <si>
    <t>v ---  níže se nacházejí doplnkové a pomocné údaje k sestavám  --- v</t>
  </si>
  <si>
    <t>Stavba: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</si>
  <si>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</si>
  <si>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</si>
  <si>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</si>
  <si>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</si>
  <si>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</si>
  <si>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</si>
  <si>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</si>
  <si>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</si>
  <si>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</si>
  <si>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</si>
  <si>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</si>
  <si>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</si>
  <si>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</si>
  <si>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</si>
  <si>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</si>
  <si>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</si>
  <si>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</si>
  <si>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</si>
  <si>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</si>
  <si>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</si>
  <si>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</si>
  <si>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</si>
  <si>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</si>
  <si>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</si>
  <si>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</si>
  <si>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</si>
  <si>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</si>
  <si>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</si>
  <si>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</si>
  <si>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</si>
  <si>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2</t>
  </si>
  <si>
    <t>Zařízení a vybavení nábytkem</t>
  </si>
  <si>
    <t>{a6409687-df6b-41f6-b837-2b2f686b95da}</t>
  </si>
  <si>
    <t>KRYCÍ LIST SOUPISU</t>
  </si>
  <si>
    <t>Objekt:</t>
  </si>
  <si>
    <t>REKAPITULACE ČLENĚNÍ SOUPISU PRACÍ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</si>
  <si>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</si>
  <si>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</si>
  <si>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</si>
  <si>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</si>
  <si>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</si>
  <si>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</si>
  <si>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</si>
  <si>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</si>
  <si>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</si>
  <si>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</si>
  <si>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</si>
  <si>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</si>
  <si>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</si>
  <si>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</si>
  <si>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</si>
  <si>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</si>
  <si>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</si>
  <si>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</si>
  <si>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6</t>
  </si>
  <si>
    <t>K</t>
  </si>
  <si>
    <t>m2</t>
  </si>
  <si>
    <t>4</t>
  </si>
  <si>
    <t>VV</t>
  </si>
  <si>
    <t>Součet</t>
  </si>
  <si>
    <t>3</t>
  </si>
  <si>
    <t>5</t>
  </si>
  <si>
    <t>7</t>
  </si>
  <si>
    <t>8</t>
  </si>
  <si>
    <t>9</t>
  </si>
  <si>
    <t>10</t>
  </si>
  <si>
    <t>11</t>
  </si>
  <si>
    <t>12</t>
  </si>
  <si>
    <t>14</t>
  </si>
  <si>
    <t>16</t>
  </si>
  <si>
    <t>17</t>
  </si>
  <si>
    <t>18</t>
  </si>
  <si>
    <t>19</t>
  </si>
  <si>
    <t>20</t>
  </si>
  <si>
    <t>22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</si>
  <si>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</si>
  <si>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</si>
  <si>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</si>
  <si>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</si>
  <si>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</si>
  <si>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</si>
  <si>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</si>
  <si>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</si>
  <si>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</si>
  <si>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kus</t>
  </si>
  <si>
    <t>35</t>
  </si>
  <si>
    <t>36</t>
  </si>
  <si>
    <t>37</t>
  </si>
  <si>
    <t>38</t>
  </si>
  <si>
    <t>39</t>
  </si>
  <si>
    <t>40</t>
  </si>
  <si>
    <t>42</t>
  </si>
  <si>
    <t>44</t>
  </si>
  <si>
    <t>48</t>
  </si>
  <si>
    <t>50</t>
  </si>
  <si>
    <t>262144</t>
  </si>
  <si>
    <t>V 01</t>
  </si>
  <si>
    <t>Židle kancelářská otočná jednoduchá</t>
  </si>
  <si>
    <t>V 02</t>
  </si>
  <si>
    <t>Zasedací židle s područkami</t>
  </si>
  <si>
    <t>"zasedací židle s područkami,podsedák i opěrák plastový různých barev RAL, rám kovový v barvě RAL"</t>
  </si>
  <si>
    <t>"celá židle v jedné RAL barvě,možnost barevných variant,kvalitní ocelová podnož s několikami vstrstvami odolná proti poškrábání"</t>
  </si>
  <si>
    <t>V 03</t>
  </si>
  <si>
    <t>Učební židle stohovatelná bez područek</t>
  </si>
  <si>
    <t>"kvalitní ocelová podnož a plast k sezení odolné proti poškrábání"</t>
  </si>
  <si>
    <t>"zátěžové sezení a časté přesuny a stohování"</t>
  </si>
  <si>
    <t>V 04</t>
  </si>
  <si>
    <t>Zasedací stůl kulatý 1200*1200*750mm</t>
  </si>
  <si>
    <t>"zasedací stůl kulatý 1200*1200*750mm jedna stabilní noha barvy bílé"</t>
  </si>
  <si>
    <t>"stolová deska tvaru kruhu bílé barvy materiálu kompakt či sklo"</t>
  </si>
  <si>
    <t>V 05</t>
  </si>
  <si>
    <t>Učební stůl 800*1600*740mm</t>
  </si>
  <si>
    <t>"stabilní stůl pro práci ve skupině, pracovní deska odolná proti poškrábání"</t>
  </si>
  <si>
    <t>V 06</t>
  </si>
  <si>
    <t>Sedací "BOBEK" dutá konstrukce</t>
  </si>
  <si>
    <t>"SEDACÍ "BOBEK", DUTÁ KONSTRUKCE PRO MOŽNOST SKLÁDÁNÍ NA SEBE, MOŽNOST BAREVNÝCH VARIANT"</t>
  </si>
  <si>
    <t>V 07</t>
  </si>
  <si>
    <t>Barová židle v. 600 mm</t>
  </si>
  <si>
    <t>"BAROVÁ ŽIDLE, CELÁ V JEDNÉ BARVĚ RAL, VÝŠKA 600 mm, MOŽNOST RŮZNÝCH BAREV RAL"</t>
  </si>
  <si>
    <t>V 08</t>
  </si>
  <si>
    <t>Křeslo "UŠÁK" celočalouněný</t>
  </si>
  <si>
    <t>V 09</t>
  </si>
  <si>
    <t>Konferenční stolek betonový tvaru "C"</t>
  </si>
  <si>
    <t>"KONFERENČNÍ STOLEK BETONOVÝ TVARU "C", ROZMĚRY 570x310x450 mm, BARVA ŠEDÁ"</t>
  </si>
  <si>
    <t>"tvar písmene "C" z tenké betonové desky"</t>
  </si>
  <si>
    <t>V 10</t>
  </si>
  <si>
    <t>Polštář + bavlněný svlékatelný povlak barvy červené 700*500mm</t>
  </si>
  <si>
    <t>"POLŠTÁŘ+BAVLNĚNÝ SVLÉKATELNÝ POVLAK BARVY ČERVENÉ, ROZMĚRY 700x500 mm"</t>
  </si>
  <si>
    <t>"antibakteriální výplň polštáře, antibakteriální povlak"</t>
  </si>
  <si>
    <t>V 11</t>
  </si>
  <si>
    <t>Přikrývka chlupatá o rozměrech 1400*2000mm barvy šedé</t>
  </si>
  <si>
    <t>"lehce pratelná, antibakteriální"</t>
  </si>
  <si>
    <t>V 15</t>
  </si>
  <si>
    <t>Závěs velmi světle šedý průsvitný s 50% reflexí</t>
  </si>
  <si>
    <t>V 16</t>
  </si>
  <si>
    <t>Stojací lampa</t>
  </si>
  <si>
    <t>V 17</t>
  </si>
  <si>
    <t>Svítidlo stropní přisazené včetně zdroje</t>
  </si>
  <si>
    <t>V 18</t>
  </si>
  <si>
    <t>Svítidlo stropní závěsné</t>
  </si>
  <si>
    <t>V 19</t>
  </si>
  <si>
    <t>Svítidlo bodové výkonné</t>
  </si>
  <si>
    <t>V 20</t>
  </si>
  <si>
    <t>Výčepní stojan včetně trubkového vedení a narážečů</t>
  </si>
  <si>
    <t>V 21</t>
  </si>
  <si>
    <t>Vešák oblečení tyčový kovový</t>
  </si>
  <si>
    <t>"VĚŠÁK OBLEČENÍ, TYČOVÝ KOVOVÝ, RŮZNÝCH BAREV RAL, stabilní s několika vrstvami barev"</t>
  </si>
  <si>
    <t>V 22</t>
  </si>
  <si>
    <t>Žebřík do spací místnosti kovový</t>
  </si>
  <si>
    <t>""ŽEBŘÍK DO SPACÍ MÍSTNOSTI- KOVOVÝ"</t>
  </si>
  <si>
    <t>V 24</t>
  </si>
  <si>
    <t>Grafika na stěnách a podlaze</t>
  </si>
  <si>
    <t>"GRAFIKA NA STĚNÁCH A PODLAZE"</t>
  </si>
  <si>
    <t>V 25</t>
  </si>
  <si>
    <t>Speakerovský stolek</t>
  </si>
  <si>
    <t>"SPEAKEROVSKÝ STOLEK"</t>
  </si>
  <si>
    <t>783001001/R</t>
  </si>
  <si>
    <t>Chytrá zeď - popisovatelná zeď</t>
  </si>
  <si>
    <t>783119913</t>
  </si>
  <si>
    <t>"chytrá popisovatelná zeď,kompletní dodávka a montáž vč. přípravy podkladu"</t>
  </si>
  <si>
    <t>766821111/R</t>
  </si>
  <si>
    <t>Pracovní deska do kanceláře tupl.lamino tl. 38mm</t>
  </si>
  <si>
    <t>1044342507</t>
  </si>
  <si>
    <t>766821113/R</t>
  </si>
  <si>
    <t>Kancelářské skříňky s poličkami materiál lamino</t>
  </si>
  <si>
    <t>1366308642</t>
  </si>
  <si>
    <t>766821112/R</t>
  </si>
  <si>
    <t>-1786722454</t>
  </si>
  <si>
    <t>766821114/R</t>
  </si>
  <si>
    <t>Skříňka pro zasedací místnost</t>
  </si>
  <si>
    <t>556955112</t>
  </si>
  <si>
    <t>766821115/R</t>
  </si>
  <si>
    <t>Pracovní bar s odkládacím prostorem - deska masiv</t>
  </si>
  <si>
    <t>-1082360470</t>
  </si>
  <si>
    <t>766821116/R</t>
  </si>
  <si>
    <t>Odkládací skříňky v pracovně  - lamino různé barvy</t>
  </si>
  <si>
    <t>-388789603</t>
  </si>
  <si>
    <t>766821117/R</t>
  </si>
  <si>
    <t>Pracovní deska se skříňkami - deska masiv včetně nosné konstrukce s povrchovou úpravou</t>
  </si>
  <si>
    <t>1190397436</t>
  </si>
  <si>
    <t>766821118/R</t>
  </si>
  <si>
    <t>Pracovní deska se skříňkami u dřevené desky na stěně včetně nosné konstrukce s povrchovou úpravou</t>
  </si>
  <si>
    <t>1270267742</t>
  </si>
  <si>
    <t>766821119/R</t>
  </si>
  <si>
    <t>Vestavná skříň v zádveří - lamino</t>
  </si>
  <si>
    <t>-1796762750</t>
  </si>
  <si>
    <t>766821120/R</t>
  </si>
  <si>
    <t>Vestavná skříňka v koupelně - lamino</t>
  </si>
  <si>
    <t>-892445955</t>
  </si>
  <si>
    <t>766821121/R</t>
  </si>
  <si>
    <t>Kuchyňská sestava - lamino,ABS hrany,kompaktní pracovní deska,granitový dřez</t>
  </si>
  <si>
    <t>-64177014</t>
  </si>
  <si>
    <t>766821122/R</t>
  </si>
  <si>
    <t>Vestavná skříň ve výukové učebně - lamino</t>
  </si>
  <si>
    <t>1740773178</t>
  </si>
  <si>
    <t>766821123/R</t>
  </si>
  <si>
    <t>-170105334</t>
  </si>
  <si>
    <t>"Truhlářská deska mezi sloupy ve výukové místnosti za kuchyňskou linku a za podium vč. nosného rastru"</t>
  </si>
  <si>
    <t>766821124/R</t>
  </si>
  <si>
    <t>Doprava a montáž truhlářských prací</t>
  </si>
  <si>
    <t>-152034710</t>
  </si>
  <si>
    <t>Položkový rozpočet/výkaz výměr/kalkulační model</t>
  </si>
  <si>
    <t>Předmět.</t>
  </si>
  <si>
    <t>"židle kancelářská otočná jednoduchá,výškově stavitelná, čalouněný podsedák a opěrák, látka 3.cenové skupiny"</t>
  </si>
  <si>
    <t>"bílé hliníkové područky, podnož na kolečkách s hydraulickým pístem barvy bílé a hliníkovým křížem barvy bílé"</t>
  </si>
  <si>
    <t>"učební židle stohovatelná bez područek,kostra ocelová drátěná, bílá nohy, uzavřený drátový profil"</t>
  </si>
  <si>
    <t>"podsedák a opěrák vcelku plastový různých barev RAL"</t>
  </si>
  <si>
    <t>"možnost spojování,skládání a stohování stolů"</t>
  </si>
  <si>
    <t>"potažený látkou, jednoduše skladovatelný na sebe, dutý z odolného plastu pro dobré skladování s vysokou únosností"
"minimální nosnost 80 kg"</t>
  </si>
  <si>
    <t>"několikavrstvý odolný lak, pevná konstrukce"</t>
  </si>
  <si>
    <t>"pevná odolná kosntrukce, dobře čistitelná látka, látka odolná mnoha otěrům, látka snadno čistitelná"</t>
  </si>
  <si>
    <t>"PŘIKRÝVKA CHLUPATÁ O ROZMĚRECH 1400x2000 mm BARVY - ODSTÍN ŠEDÉ"</t>
  </si>
  <si>
    <t>"ZÁVĚS VELMI SVĚTLĚ ŠEDÝ PRŮSVITNÝ S 50% REFLEXÍ S HLINÍKOVOU KOLEJNICÍ A PLASTOVÝMI JEZDCI, KOMPLET", maximální rozměr 1200*2000 mm</t>
  </si>
  <si>
    <t>"STOJACÍ LAMPA, PEVNÁ ZÁKLADNA , BARVY BÍLÉ. MAXIMÁLNÍ VÝŠKA 1500 MM, VČETNĚ ZDROJE"
"kruhový/oválný průměr cca 300-400 mm"</t>
  </si>
  <si>
    <t>"pracovní deska do kanceláře - tupl. lamino tl. 38 mm  700*1580mm + montážní materiál"
"výkres T1"</t>
  </si>
  <si>
    <t>"Kancelářské skříňsky s poličkami lamino"
"materiál lamino, barva šedá, bezúchytová dvířka se systémem otevírání tip-on"
"výkres T2"</t>
  </si>
  <si>
    <t>"Skříňka pro zasedací místnost s poličkami lamino, barva šedá, bezúchytová dvířka se systémem otevírání dveří TIP-ON"
"výkres T3"</t>
  </si>
  <si>
    <t>"Pracovní bar s odkládacím prostorem - deska masiv, skříňky lamino, otvor v desce pro kabeláž"
"materiál masiv, skříňky lamino, nohy ocelové, barva šedá"
"výkres T4"</t>
  </si>
  <si>
    <t>"Pracovní deska se skříňkami - deska masiv,skříňky lamino,tip-on otevírání, barva šedá, jednotlivé skříňky opatřeny cylindrickým zámkem"
"výkres T6"</t>
  </si>
  <si>
    <t>"Odkládací skříňky v pracovně  - lamino různé barvy (nutno odsouhlasit v rámci vzorkování s architektem), bezúchytová dvířka se systémem tip-on, jednotlivé skříňky opatřeny cylindrickým zámkem"
"výkres T5"</t>
  </si>
  <si>
    <t>"Pracovní deska se skříňkami u dřevené desky na stěně,deska masiv,skříňky lamino,tip-on otevírání,otvory pro kabeláž, skříňky opatřeny cylindrickým zámkem"
"výkres T7"</t>
  </si>
  <si>
    <t>"Vestavná skříň v zádveří - lamino,tip-on otevírání, bezúchytová dvířka"
"výkres T8"</t>
  </si>
  <si>
    <t>"Vestavná skříňka v koupelně - lamino, bezúchytová dvířka otevírání tip-on"
"výres T9"</t>
  </si>
  <si>
    <t>"vestavná skříň ve výukové učebně , lamino,tip-on otevírání, dvířka opatřena cylindrickým zámkem"
"výkres T11"</t>
  </si>
  <si>
    <t>"Kuchyňská sestava s barovým ostrůvkem- lamino obklad,ABS hrany,pracovní deska kompaktní,granitový dřez černý vč.černé baterie, součástí dodávky je truhlářská deska za kuchyňskou desku, bezúchytová dvířka otevírání tip-on"</t>
  </si>
  <si>
    <t>Truhlářská deska mezi sloupy ve výukové místnosti ozn. SU15, SU16</t>
  </si>
  <si>
    <t>"Truhlářská deska mezi sloupy ve výukové místnosti (kartáčová, lakovaná úprava) a za kuchyňskou linku a za podium (ze smrkového masivu) vč. nosného rastru"</t>
  </si>
  <si>
    <t>Pracovní deska do kanceláře tupl.lamino tl. 38mm včetně nossné konstrukce s povrchovou úpravou</t>
  </si>
  <si>
    <t>"pracovní deska do kanceláře - tupl. lamino tl. 38 mm  600*1956mm + montážní materiál"
"výkres T1"</t>
  </si>
  <si>
    <t>"kvalitní látka a pevná kostra zaručující zdravé 12-ti hodinové sezení"</t>
  </si>
  <si>
    <t>"kvalitní plast odolný proti poškrábání "</t>
  </si>
  <si>
    <t>"několikavrstvý lak, stabilní těžká centrální noha, odolný povrch pracovní desky"</t>
  </si>
  <si>
    <t>"učební stůl 800*1600*740mm skládací nohy bílé,stolová deska dřevotříska lamino bílé"</t>
  </si>
  <si>
    <t>"KŘESLO v provedení "UŠÁK", CELOČALOUNĚNÝ, LÁTKA 3. CENOVÉ SKUPINY, NOHY BĚLĚNÝ DUB, PŮDORYSNÉ ROZMĚRY CCA 900x900 MM (max. 1500mm), ZDOBNÉ KNOFLÍKY, BARVA TYRKYSOVÁ"</t>
  </si>
  <si>
    <t>"skládací stolek 600x320 mm,  pro potřeby prezentací, k položení notebooku či podkladů pro prezentaci, minimálně dvě poličky nad s sebou"</t>
  </si>
  <si>
    <t>"spotřebiče: kombi trouba s mikrovlnou, chladící skříň,vestavna lednice 2x, myčka, LED pásky, indukční deska, digestoř recirkulační šedá/černá"
"výkres T10a; T10b"</t>
  </si>
  <si>
    <r>
      <t>"logo inkubátoru min. 4x, s životností min. 5 let (1x umístěno v chodbě na podlaze 3NP, 1x umístěno na zdi 4NP, 1x umístěno na pozdlaze v chodbě 4NP, 1x menší sada 5x logo vertikálně nad s sebou v koupelně na obkladu  3NP).
Navigační systém - raodmapa Point One - magentický nátěr max. 2x3m na zeď, nátěr roadmapy, magnetické nosiše - grafický návrh bude dodán</t>
    </r>
    <r>
      <rPr>
        <sz val="8"/>
        <color rgb="FF7030A0"/>
        <rFont val="Trebuchet MS"/>
        <family val="2"/>
      </rPr>
      <t>"</t>
    </r>
  </si>
  <si>
    <t>"SVÍTIDLO STROPNÍ PŘISAZENÉ, VČETNĚ ZDROJE, LED diodové svítidlo s hliníkovým rámem v barvě bílé a opálovým sklem z mléčného skla,  rozměry 300x300 až 400x400 mm". Tvar 6 kůsu obdélník cca 300x600 mm, 23 kusů čtverec cca 450x450 mm. Z toho 11 ks svítidel kruhových cca průměr 300-400 mm (minimálně krytí IP 40)Všechna svítidla musí mít prostor pro pospojování se svítidly v řadě za sebou), vč. instalace</t>
  </si>
  <si>
    <t>"VÝČEPNÍ STOJAN, VČETNĚ TRUBKOVÉHO VEDENÍ A NARAŽEČŮ, vč.  instalace do kuchyňské linky, kovový chromovaný"</t>
  </si>
  <si>
    <t>"SVÍTIDLO ZÁVĚSNÉ STROPNÍ, STÍNIDLO OCELOVÉ NEBO PLECHOVÉ S VNĚJŠÍM POVRCHEM ČERNÝ MAT A VNITŘNÍ BÍLÁ, VČETNĚ ZDROJE,  průměr 500 - 600 mm", vč.  instalace</t>
  </si>
  <si>
    <t>"SVÍTIDLO BODOVÉ VÝKONNÉ, včetně zdroje, výbojkový spot, včetně mechanické tlumivky, hlavice průměr D12,5/23 cm",  součástí kolejnice 6,4 m a dva rohy kolejnice + případné příslušenství, vč.  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</si>
</sst>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11"/>
      <name val="Calibri"/>
      <family val="2"/>
    </font>
    <font>
      <sz val="8"/>
      <color rgb="FF7030A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2" borderId="9" xfId="0" applyFont="1" applyFill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9" xfId="0" applyFont="1" applyFill="1" applyBorder="1" applyAlignment="1" applyProtection="1">
      <alignment horizontal="right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vertical="center"/>
      <protection locked="0"/>
    </xf>
    <xf numFmtId="4" fontId="4" fillId="2" borderId="9" xfId="0" applyNumberFormat="1" applyFont="1" applyFill="1" applyBorder="1" applyAlignment="1" applyProtection="1">
      <alignment vertical="center"/>
      <protection/>
    </xf>
    <xf numFmtId="0" fontId="0" fillId="2" borderId="17" xfId="0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4" fillId="0" borderId="0" xfId="0" applyNumberFormat="1" applyFont="1" applyAlignment="1" applyProtection="1">
      <alignment/>
      <protection/>
    </xf>
    <xf numFmtId="166" fontId="15" fillId="0" borderId="14" xfId="0" applyNumberFormat="1" applyFont="1" applyBorder="1" applyAlignment="1" applyProtection="1">
      <alignment/>
      <protection/>
    </xf>
    <xf numFmtId="166" fontId="15" fillId="0" borderId="18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6" fillId="0" borderId="4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/>
    </xf>
    <xf numFmtId="0" fontId="6" fillId="0" borderId="4" xfId="0" applyFont="1" applyBorder="1" applyAlignment="1">
      <alignment/>
    </xf>
    <xf numFmtId="0" fontId="6" fillId="0" borderId="1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7" fontId="0" fillId="0" borderId="21" xfId="0" applyNumberFormat="1" applyFont="1" applyBorder="1" applyAlignment="1" applyProtection="1">
      <alignment vertical="center"/>
      <protection/>
    </xf>
    <xf numFmtId="4" fontId="0" fillId="3" borderId="21" xfId="0" applyNumberFormat="1" applyFont="1" applyFill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8" fillId="4" borderId="0" xfId="0" applyFont="1" applyFill="1"/>
    <xf numFmtId="0" fontId="0" fillId="4" borderId="0" xfId="0" applyFill="1"/>
    <xf numFmtId="0" fontId="4" fillId="4" borderId="0" xfId="0" applyFont="1" applyFill="1"/>
    <xf numFmtId="0" fontId="12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/>
    </xf>
    <xf numFmtId="0" fontId="9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/>
    </xf>
    <xf numFmtId="0" fontId="0" fillId="5" borderId="2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Alignment="1" applyProtection="1">
      <alignment horizontal="left" vertical="center" wrapText="1"/>
      <protection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34"/>
  <sheetViews>
    <sheetView showGridLines="0" tabSelected="1" workbookViewId="0" topLeftCell="B1">
      <pane ySplit="1" topLeftCell="A151" activePane="bottomLeft" state="frozen"/>
      <selection pane="bottomLeft" activeCell="F144" sqref="F1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2:46" ht="36.95" customHeight="1">
      <c r="B1" s="147" t="s">
        <v>206</v>
      </c>
      <c r="C1" s="145"/>
      <c r="D1" s="146"/>
      <c r="E1" s="146"/>
      <c r="F1" s="14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AT1" s="8" t="s">
        <v>37</v>
      </c>
    </row>
    <row r="2" spans="2:46" ht="6.95" customHeight="1">
      <c r="B2" s="9"/>
      <c r="C2" s="10"/>
      <c r="D2" s="10"/>
      <c r="E2" s="10"/>
      <c r="F2" s="10"/>
      <c r="G2" s="10"/>
      <c r="H2" s="10"/>
      <c r="I2" s="42"/>
      <c r="J2" s="10"/>
      <c r="K2" s="11"/>
      <c r="AT2" s="8" t="s">
        <v>35</v>
      </c>
    </row>
    <row r="3" spans="2:46" ht="36.95" customHeight="1">
      <c r="B3" s="12"/>
      <c r="C3" s="13"/>
      <c r="D3" s="14" t="s">
        <v>38</v>
      </c>
      <c r="E3" s="13"/>
      <c r="F3" s="13"/>
      <c r="G3" s="13"/>
      <c r="H3" s="13"/>
      <c r="I3" s="43"/>
      <c r="J3" s="13"/>
      <c r="K3" s="15"/>
      <c r="M3" s="16" t="s">
        <v>3</v>
      </c>
      <c r="AT3" s="8" t="s">
        <v>0</v>
      </c>
    </row>
    <row r="4" spans="2:11" s="1" customFormat="1" ht="15">
      <c r="B4" s="19"/>
      <c r="C4" s="20"/>
      <c r="D4" s="148" t="s">
        <v>207</v>
      </c>
      <c r="E4" s="20"/>
      <c r="F4" s="20"/>
      <c r="G4" s="20"/>
      <c r="H4" s="20"/>
      <c r="I4" s="44"/>
      <c r="J4" s="20"/>
      <c r="K4" s="21"/>
    </row>
    <row r="5" spans="2:11" s="1" customFormat="1" ht="36.95" customHeight="1">
      <c r="B5" s="19"/>
      <c r="C5" s="20"/>
      <c r="D5" s="20"/>
      <c r="E5" s="167" t="s">
        <v>36</v>
      </c>
      <c r="F5" s="168"/>
      <c r="G5" s="168"/>
      <c r="H5" s="168"/>
      <c r="I5" s="44"/>
      <c r="J5" s="20"/>
      <c r="K5" s="21"/>
    </row>
    <row r="6" spans="2:11" s="1" customFormat="1" ht="12" customHeight="1">
      <c r="B6" s="19"/>
      <c r="C6" s="20"/>
      <c r="D6" s="20"/>
      <c r="E6" s="20"/>
      <c r="F6" s="20"/>
      <c r="G6" s="20"/>
      <c r="H6" s="20"/>
      <c r="I6" s="44"/>
      <c r="J6" s="20"/>
      <c r="K6" s="21"/>
    </row>
    <row r="7" spans="2:11" s="1" customFormat="1" ht="12" customHeight="1">
      <c r="B7" s="19"/>
      <c r="C7" s="20"/>
      <c r="D7" s="18"/>
      <c r="E7" s="20"/>
      <c r="F7" s="17" t="s">
        <v>5</v>
      </c>
      <c r="G7" s="20"/>
      <c r="H7" s="20"/>
      <c r="I7" s="45" t="s">
        <v>6</v>
      </c>
      <c r="J7" s="17"/>
      <c r="K7" s="21"/>
    </row>
    <row r="8" spans="2:11" s="1" customFormat="1" ht="12" customHeight="1">
      <c r="B8" s="19"/>
      <c r="C8" s="20"/>
      <c r="D8" s="18"/>
      <c r="E8" s="20"/>
      <c r="F8" s="17" t="s">
        <v>8</v>
      </c>
      <c r="G8" s="20"/>
      <c r="H8" s="20"/>
      <c r="I8" s="45" t="s">
        <v>9</v>
      </c>
      <c r="J8" s="46"/>
      <c r="K8" s="21"/>
    </row>
    <row r="9" spans="2:11" s="1" customFormat="1" ht="12" customHeight="1">
      <c r="B9" s="19"/>
      <c r="C9" s="20"/>
      <c r="D9" s="20"/>
      <c r="E9" s="20"/>
      <c r="F9" s="20"/>
      <c r="G9" s="20"/>
      <c r="H9" s="20"/>
      <c r="I9" s="44"/>
      <c r="J9" s="20"/>
      <c r="K9" s="21"/>
    </row>
    <row r="10" spans="2:11" s="1" customFormat="1" ht="12" customHeight="1">
      <c r="B10" s="19"/>
      <c r="C10" s="20"/>
      <c r="D10" s="18"/>
      <c r="E10" s="20"/>
      <c r="F10" s="20"/>
      <c r="G10" s="20"/>
      <c r="H10" s="20"/>
      <c r="I10" s="45" t="s">
        <v>11</v>
      </c>
      <c r="J10" s="17"/>
      <c r="K10" s="21"/>
    </row>
    <row r="11" spans="2:11" s="1" customFormat="1" ht="12" customHeight="1">
      <c r="B11" s="19"/>
      <c r="C11" s="20"/>
      <c r="D11" s="20"/>
      <c r="E11" s="17"/>
      <c r="F11" s="20"/>
      <c r="G11" s="20"/>
      <c r="H11" s="20"/>
      <c r="I11" s="45" t="s">
        <v>12</v>
      </c>
      <c r="J11" s="17"/>
      <c r="K11" s="21"/>
    </row>
    <row r="12" spans="2:11" s="1" customFormat="1" ht="12" customHeight="1">
      <c r="B12" s="19"/>
      <c r="C12" s="20"/>
      <c r="D12" s="20"/>
      <c r="E12" s="20"/>
      <c r="F12" s="20"/>
      <c r="G12" s="20"/>
      <c r="H12" s="20"/>
      <c r="I12" s="44"/>
      <c r="J12" s="20"/>
      <c r="K12" s="21"/>
    </row>
    <row r="13" spans="2:11" s="1" customFormat="1" ht="12" customHeight="1">
      <c r="B13" s="19"/>
      <c r="C13" s="20"/>
      <c r="D13" s="18" t="s">
        <v>13</v>
      </c>
      <c r="E13" s="20"/>
      <c r="F13" s="20"/>
      <c r="G13" s="20"/>
      <c r="H13" s="20"/>
      <c r="I13" s="45" t="s">
        <v>11</v>
      </c>
      <c r="J13" s="17"/>
      <c r="K13" s="21"/>
    </row>
    <row r="14" spans="2:11" s="1" customFormat="1" ht="12" customHeight="1">
      <c r="B14" s="19"/>
      <c r="C14" s="20"/>
      <c r="D14" s="20"/>
      <c r="E14" s="17"/>
      <c r="F14" s="20"/>
      <c r="G14" s="20"/>
      <c r="H14" s="20"/>
      <c r="I14" s="45" t="s">
        <v>12</v>
      </c>
      <c r="J14" s="17"/>
      <c r="K14" s="21"/>
    </row>
    <row r="15" spans="2:11" s="1" customFormat="1" ht="12" customHeight="1">
      <c r="B15" s="19"/>
      <c r="C15" s="20"/>
      <c r="D15" s="20"/>
      <c r="E15" s="20"/>
      <c r="F15" s="20"/>
      <c r="G15" s="20"/>
      <c r="H15" s="20"/>
      <c r="I15" s="44"/>
      <c r="J15" s="20"/>
      <c r="K15" s="21"/>
    </row>
    <row r="16" spans="2:11" s="1" customFormat="1" ht="12" customHeight="1">
      <c r="B16" s="19"/>
      <c r="C16" s="20"/>
      <c r="D16" s="18"/>
      <c r="E16" s="20"/>
      <c r="F16" s="20"/>
      <c r="G16" s="20"/>
      <c r="H16" s="20"/>
      <c r="I16" s="45" t="s">
        <v>11</v>
      </c>
      <c r="J16" s="17"/>
      <c r="K16" s="21"/>
    </row>
    <row r="17" spans="2:11" s="1" customFormat="1" ht="12" customHeight="1">
      <c r="B17" s="19"/>
      <c r="C17" s="20"/>
      <c r="D17" s="20"/>
      <c r="E17" s="17"/>
      <c r="F17" s="20"/>
      <c r="G17" s="20"/>
      <c r="H17" s="20"/>
      <c r="I17" s="45" t="s">
        <v>12</v>
      </c>
      <c r="J17" s="17"/>
      <c r="K17" s="21"/>
    </row>
    <row r="18" spans="2:11" s="1" customFormat="1" ht="12" customHeight="1">
      <c r="B18" s="19"/>
      <c r="C18" s="20"/>
      <c r="D18" s="20"/>
      <c r="E18" s="20"/>
      <c r="F18" s="20"/>
      <c r="G18" s="20"/>
      <c r="H18" s="20"/>
      <c r="I18" s="44"/>
      <c r="J18" s="20"/>
      <c r="K18" s="21"/>
    </row>
    <row r="19" spans="2:11" s="1" customFormat="1" ht="12" customHeight="1">
      <c r="B19" s="19"/>
      <c r="C19" s="20"/>
      <c r="D19" s="18" t="s">
        <v>16</v>
      </c>
      <c r="E19" s="20"/>
      <c r="F19" s="20"/>
      <c r="G19" s="20"/>
      <c r="H19" s="20"/>
      <c r="I19" s="44"/>
      <c r="J19" s="20"/>
      <c r="K19" s="21"/>
    </row>
    <row r="20" spans="2:11" s="2" customFormat="1" ht="12" customHeight="1">
      <c r="B20" s="47"/>
      <c r="C20" s="48"/>
      <c r="D20" s="48"/>
      <c r="E20" s="160" t="s">
        <v>5</v>
      </c>
      <c r="F20" s="160"/>
      <c r="G20" s="160"/>
      <c r="H20" s="160"/>
      <c r="I20" s="49"/>
      <c r="J20" s="48"/>
      <c r="K20" s="50"/>
    </row>
    <row r="21" spans="2:11" s="1" customFormat="1" ht="6.95" customHeight="1">
      <c r="B21" s="19"/>
      <c r="C21" s="20"/>
      <c r="D21" s="20"/>
      <c r="E21" s="20"/>
      <c r="F21" s="20"/>
      <c r="G21" s="20"/>
      <c r="H21" s="20"/>
      <c r="I21" s="44"/>
      <c r="J21" s="20"/>
      <c r="K21" s="21"/>
    </row>
    <row r="22" spans="2:11" s="1" customFormat="1" ht="6.95" customHeight="1">
      <c r="B22" s="19"/>
      <c r="C22" s="20"/>
      <c r="D22" s="39"/>
      <c r="E22" s="39"/>
      <c r="F22" s="39"/>
      <c r="G22" s="39"/>
      <c r="H22" s="39"/>
      <c r="I22" s="51"/>
      <c r="J22" s="39"/>
      <c r="K22" s="52"/>
    </row>
    <row r="23" spans="2:11" s="1" customFormat="1" ht="25.35" customHeight="1">
      <c r="B23" s="19"/>
      <c r="C23" s="20"/>
      <c r="D23" s="53" t="s">
        <v>17</v>
      </c>
      <c r="E23" s="20"/>
      <c r="F23" s="20"/>
      <c r="G23" s="20"/>
      <c r="H23" s="20"/>
      <c r="I23" s="44"/>
      <c r="J23" s="54">
        <f>ROUND(J68,2)</f>
        <v>0</v>
      </c>
      <c r="K23" s="21"/>
    </row>
    <row r="24" spans="2:11" s="1" customFormat="1" ht="6.95" customHeight="1">
      <c r="B24" s="19"/>
      <c r="C24" s="20"/>
      <c r="D24" s="39"/>
      <c r="E24" s="39"/>
      <c r="F24" s="39"/>
      <c r="G24" s="39"/>
      <c r="H24" s="39"/>
      <c r="I24" s="51"/>
      <c r="J24" s="39"/>
      <c r="K24" s="52"/>
    </row>
    <row r="25" spans="2:11" s="1" customFormat="1" ht="14.45" customHeight="1">
      <c r="B25" s="19"/>
      <c r="C25" s="20"/>
      <c r="D25" s="20"/>
      <c r="E25" s="20"/>
      <c r="F25" s="22" t="s">
        <v>19</v>
      </c>
      <c r="G25" s="20"/>
      <c r="H25" s="20"/>
      <c r="I25" s="55" t="s">
        <v>18</v>
      </c>
      <c r="J25" s="22" t="s">
        <v>20</v>
      </c>
      <c r="K25" s="21"/>
    </row>
    <row r="26" spans="2:11" s="1" customFormat="1" ht="14.45" customHeight="1">
      <c r="B26" s="19"/>
      <c r="C26" s="20"/>
      <c r="D26" s="23" t="s">
        <v>21</v>
      </c>
      <c r="E26" s="23" t="s">
        <v>22</v>
      </c>
      <c r="F26" s="56">
        <f>ROUND(SUM(BE68:BE233),2)</f>
        <v>0</v>
      </c>
      <c r="G26" s="20"/>
      <c r="H26" s="20"/>
      <c r="I26" s="57">
        <v>0.21</v>
      </c>
      <c r="J26" s="56">
        <f>ROUND(ROUND((SUM(BE68:BE233)),2)*I26,2)</f>
        <v>0</v>
      </c>
      <c r="K26" s="21"/>
    </row>
    <row r="27" spans="2:11" s="1" customFormat="1" ht="14.45" customHeight="1">
      <c r="B27" s="19"/>
      <c r="C27" s="20"/>
      <c r="D27" s="20"/>
      <c r="E27" s="23" t="s">
        <v>23</v>
      </c>
      <c r="F27" s="56">
        <f>ROUND(SUM(BF68:BF233),2)</f>
        <v>0</v>
      </c>
      <c r="G27" s="20"/>
      <c r="H27" s="20"/>
      <c r="I27" s="57">
        <v>0.15</v>
      </c>
      <c r="J27" s="56">
        <f>ROUND(ROUND((SUM(BF68:BF233)),2)*I27,2)</f>
        <v>0</v>
      </c>
      <c r="K27" s="21"/>
    </row>
    <row r="28" spans="2:11" s="1" customFormat="1" ht="14.45" customHeight="1" hidden="1">
      <c r="B28" s="19"/>
      <c r="C28" s="20"/>
      <c r="D28" s="20"/>
      <c r="E28" s="23" t="s">
        <v>24</v>
      </c>
      <c r="F28" s="56">
        <f>ROUND(SUM(BG68:BG233),2)</f>
        <v>0</v>
      </c>
      <c r="G28" s="20"/>
      <c r="H28" s="20"/>
      <c r="I28" s="57">
        <v>0.21</v>
      </c>
      <c r="J28" s="56">
        <v>0</v>
      </c>
      <c r="K28" s="21"/>
    </row>
    <row r="29" spans="2:11" s="1" customFormat="1" ht="14.45" customHeight="1" hidden="1">
      <c r="B29" s="19"/>
      <c r="C29" s="20"/>
      <c r="D29" s="20"/>
      <c r="E29" s="23" t="s">
        <v>25</v>
      </c>
      <c r="F29" s="56">
        <f>ROUND(SUM(BH68:BH233),2)</f>
        <v>0</v>
      </c>
      <c r="G29" s="20"/>
      <c r="H29" s="20"/>
      <c r="I29" s="57">
        <v>0.15</v>
      </c>
      <c r="J29" s="56">
        <v>0</v>
      </c>
      <c r="K29" s="21"/>
    </row>
    <row r="30" spans="2:11" s="1" customFormat="1" ht="14.45" customHeight="1" hidden="1">
      <c r="B30" s="19"/>
      <c r="C30" s="20"/>
      <c r="D30" s="20"/>
      <c r="E30" s="23" t="s">
        <v>26</v>
      </c>
      <c r="F30" s="56">
        <f>ROUND(SUM(BI68:BI233),2)</f>
        <v>0</v>
      </c>
      <c r="G30" s="20"/>
      <c r="H30" s="20"/>
      <c r="I30" s="57">
        <v>0</v>
      </c>
      <c r="J30" s="56">
        <v>0</v>
      </c>
      <c r="K30" s="21"/>
    </row>
    <row r="31" spans="2:11" s="1" customFormat="1" ht="6.95" customHeight="1">
      <c r="B31" s="19"/>
      <c r="C31" s="20"/>
      <c r="D31" s="20"/>
      <c r="E31" s="20"/>
      <c r="F31" s="20"/>
      <c r="G31" s="20"/>
      <c r="H31" s="20"/>
      <c r="I31" s="44"/>
      <c r="J31" s="20"/>
      <c r="K31" s="21"/>
    </row>
    <row r="32" spans="2:11" s="1" customFormat="1" ht="25.35" customHeight="1">
      <c r="B32" s="19"/>
      <c r="C32" s="58"/>
      <c r="D32" s="59" t="s">
        <v>27</v>
      </c>
      <c r="E32" s="34"/>
      <c r="F32" s="34"/>
      <c r="G32" s="60" t="s">
        <v>28</v>
      </c>
      <c r="H32" s="61" t="s">
        <v>29</v>
      </c>
      <c r="I32" s="62"/>
      <c r="J32" s="63">
        <f>SUM(J23:J30)</f>
        <v>0</v>
      </c>
      <c r="K32" s="64"/>
    </row>
    <row r="33" spans="2:11" s="1" customFormat="1" ht="14.45" customHeight="1">
      <c r="B33" s="24"/>
      <c r="C33" s="25"/>
      <c r="D33" s="25"/>
      <c r="E33" s="25"/>
      <c r="F33" s="25"/>
      <c r="G33" s="25"/>
      <c r="H33" s="25"/>
      <c r="I33" s="65"/>
      <c r="J33" s="25"/>
      <c r="K33" s="26"/>
    </row>
    <row r="37" spans="2:11" s="1" customFormat="1" ht="6.95" customHeight="1">
      <c r="B37" s="66"/>
      <c r="C37" s="67"/>
      <c r="D37" s="67"/>
      <c r="E37" s="67"/>
      <c r="F37" s="67"/>
      <c r="G37" s="67"/>
      <c r="H37" s="67"/>
      <c r="I37" s="68"/>
      <c r="J37" s="67"/>
      <c r="K37" s="69"/>
    </row>
    <row r="38" spans="2:11" s="1" customFormat="1" ht="36.95" customHeight="1">
      <c r="B38" s="19"/>
      <c r="C38" s="14" t="s">
        <v>40</v>
      </c>
      <c r="D38" s="20"/>
      <c r="E38" s="20"/>
      <c r="F38" s="20"/>
      <c r="G38" s="20"/>
      <c r="H38" s="20"/>
      <c r="I38" s="44"/>
      <c r="J38" s="20"/>
      <c r="K38" s="21"/>
    </row>
    <row r="39" spans="2:11" s="1" customFormat="1" ht="6.95" customHeight="1">
      <c r="B39" s="19"/>
      <c r="C39" s="20"/>
      <c r="D39" s="20"/>
      <c r="E39" s="20"/>
      <c r="F39" s="20"/>
      <c r="G39" s="20"/>
      <c r="H39" s="20"/>
      <c r="I39" s="44"/>
      <c r="J39" s="20"/>
      <c r="K39" s="21"/>
    </row>
    <row r="40" spans="2:11" s="1" customFormat="1" ht="16.5" customHeight="1">
      <c r="B40" s="19"/>
      <c r="C40" s="20"/>
      <c r="D40" s="20"/>
      <c r="E40" s="169"/>
      <c r="F40" s="170"/>
      <c r="G40" s="170"/>
      <c r="H40" s="170"/>
      <c r="I40" s="44"/>
      <c r="J40" s="20"/>
      <c r="K40" s="21"/>
    </row>
    <row r="41" spans="2:11" s="1" customFormat="1" ht="14.45" customHeight="1">
      <c r="B41" s="19"/>
      <c r="C41" s="18" t="s">
        <v>39</v>
      </c>
      <c r="D41" s="20"/>
      <c r="E41" s="20"/>
      <c r="F41" s="20"/>
      <c r="G41" s="20"/>
      <c r="H41" s="20"/>
      <c r="I41" s="44"/>
      <c r="J41" s="20"/>
      <c r="K41" s="21"/>
    </row>
    <row r="42" spans="2:11" s="1" customFormat="1" ht="17.25" customHeight="1">
      <c r="B42" s="19"/>
      <c r="C42" s="20"/>
      <c r="D42" s="20"/>
      <c r="E42" s="171" t="str">
        <f>E5</f>
        <v>Zařízení a vybavení nábytkem</v>
      </c>
      <c r="F42" s="168"/>
      <c r="G42" s="168"/>
      <c r="H42" s="168"/>
      <c r="I42" s="44"/>
      <c r="J42" s="20"/>
      <c r="K42" s="21"/>
    </row>
    <row r="43" spans="2:11" s="1" customFormat="1" ht="6.95" customHeight="1">
      <c r="B43" s="19"/>
      <c r="C43" s="20"/>
      <c r="D43" s="20"/>
      <c r="E43" s="20"/>
      <c r="F43" s="20"/>
      <c r="G43" s="20"/>
      <c r="H43" s="20"/>
      <c r="I43" s="44"/>
      <c r="J43" s="20"/>
      <c r="K43" s="21"/>
    </row>
    <row r="44" spans="2:11" s="1" customFormat="1" ht="18" customHeight="1">
      <c r="B44" s="19"/>
      <c r="C44" s="18" t="s">
        <v>7</v>
      </c>
      <c r="D44" s="20"/>
      <c r="E44" s="20"/>
      <c r="F44" s="17" t="str">
        <f>F8</f>
        <v xml:space="preserve"> </v>
      </c>
      <c r="G44" s="20"/>
      <c r="H44" s="20"/>
      <c r="I44" s="45" t="s">
        <v>9</v>
      </c>
      <c r="J44" s="46"/>
      <c r="K44" s="21"/>
    </row>
    <row r="45" spans="2:11" s="1" customFormat="1" ht="6.95" customHeight="1">
      <c r="B45" s="19"/>
      <c r="C45" s="20"/>
      <c r="D45" s="20"/>
      <c r="E45" s="20"/>
      <c r="F45" s="20"/>
      <c r="G45" s="20"/>
      <c r="H45" s="20"/>
      <c r="I45" s="44"/>
      <c r="J45" s="20"/>
      <c r="K45" s="21"/>
    </row>
    <row r="46" spans="2:11" s="1" customFormat="1" ht="15">
      <c r="B46" s="19"/>
      <c r="C46" s="18" t="s">
        <v>10</v>
      </c>
      <c r="D46" s="20"/>
      <c r="E46" s="20"/>
      <c r="F46" s="17"/>
      <c r="G46" s="20"/>
      <c r="H46" s="20"/>
      <c r="I46" s="45" t="s">
        <v>14</v>
      </c>
      <c r="J46" s="160"/>
      <c r="K46" s="21"/>
    </row>
    <row r="47" spans="2:11" s="1" customFormat="1" ht="14.45" customHeight="1">
      <c r="B47" s="19"/>
      <c r="C47" s="18" t="s">
        <v>13</v>
      </c>
      <c r="D47" s="20"/>
      <c r="E47" s="20"/>
      <c r="F47" s="17"/>
      <c r="G47" s="20"/>
      <c r="H47" s="20"/>
      <c r="I47" s="44"/>
      <c r="J47" s="161"/>
      <c r="K47" s="21"/>
    </row>
    <row r="48" spans="2:11" s="1" customFormat="1" ht="10.35" customHeight="1">
      <c r="B48" s="19"/>
      <c r="C48" s="20"/>
      <c r="D48" s="20"/>
      <c r="E48" s="20"/>
      <c r="F48" s="20"/>
      <c r="G48" s="20"/>
      <c r="H48" s="20"/>
      <c r="I48" s="44"/>
      <c r="J48" s="20"/>
      <c r="K48" s="21"/>
    </row>
    <row r="49" spans="2:11" s="1" customFormat="1" ht="10.35" customHeight="1">
      <c r="B49" s="19"/>
      <c r="C49" s="20"/>
      <c r="D49" s="20"/>
      <c r="E49" s="20"/>
      <c r="F49" s="20"/>
      <c r="G49" s="20"/>
      <c r="H49" s="20"/>
      <c r="I49" s="44"/>
      <c r="J49" s="20"/>
      <c r="K49" s="21"/>
    </row>
    <row r="50" spans="2:11" s="1" customFormat="1" ht="6.95" customHeight="1">
      <c r="B50" s="24"/>
      <c r="C50" s="25"/>
      <c r="D50" s="25"/>
      <c r="E50" s="25"/>
      <c r="F50" s="25"/>
      <c r="G50" s="25"/>
      <c r="H50" s="25"/>
      <c r="I50" s="65"/>
      <c r="J50" s="25"/>
      <c r="K50" s="26"/>
    </row>
    <row r="54" spans="2:12" s="1" customFormat="1" ht="6.95" customHeight="1">
      <c r="B54" s="27"/>
      <c r="C54" s="28"/>
      <c r="D54" s="28"/>
      <c r="E54" s="28"/>
      <c r="F54" s="28"/>
      <c r="G54" s="28"/>
      <c r="H54" s="28"/>
      <c r="I54" s="68"/>
      <c r="J54" s="28"/>
      <c r="K54" s="28"/>
      <c r="L54" s="29"/>
    </row>
    <row r="55" spans="2:12" s="1" customFormat="1" ht="36.95" customHeight="1">
      <c r="B55" s="19"/>
      <c r="C55" s="30" t="s">
        <v>44</v>
      </c>
      <c r="D55" s="31"/>
      <c r="E55" s="31"/>
      <c r="F55" s="31"/>
      <c r="G55" s="31"/>
      <c r="H55" s="31"/>
      <c r="I55" s="70"/>
      <c r="J55" s="31"/>
      <c r="K55" s="31"/>
      <c r="L55" s="29"/>
    </row>
    <row r="56" spans="2:12" s="1" customFormat="1" ht="6.95" customHeight="1">
      <c r="B56" s="19"/>
      <c r="C56" s="31"/>
      <c r="D56" s="31"/>
      <c r="E56" s="31"/>
      <c r="F56" s="31"/>
      <c r="G56" s="31"/>
      <c r="H56" s="31"/>
      <c r="I56" s="70"/>
      <c r="J56" s="31"/>
      <c r="K56" s="31"/>
      <c r="L56" s="29"/>
    </row>
    <row r="57" spans="2:12" s="1" customFormat="1" ht="14.45" customHeight="1">
      <c r="B57" s="19"/>
      <c r="C57" s="32" t="s">
        <v>4</v>
      </c>
      <c r="D57" s="31"/>
      <c r="E57" s="31"/>
      <c r="F57" s="31"/>
      <c r="G57" s="31"/>
      <c r="H57" s="31"/>
      <c r="I57" s="70"/>
      <c r="J57" s="31"/>
      <c r="K57" s="31"/>
      <c r="L57" s="29"/>
    </row>
    <row r="58" spans="2:12" s="1" customFormat="1" ht="16.5" customHeight="1">
      <c r="B58" s="19"/>
      <c r="C58" s="31"/>
      <c r="D58" s="31"/>
      <c r="E58" s="162"/>
      <c r="F58" s="163"/>
      <c r="G58" s="163"/>
      <c r="H58" s="163"/>
      <c r="I58" s="70"/>
      <c r="J58" s="31"/>
      <c r="K58" s="31"/>
      <c r="L58" s="29"/>
    </row>
    <row r="59" spans="2:12" s="1" customFormat="1" ht="14.45" customHeight="1">
      <c r="B59" s="19"/>
      <c r="C59" s="32" t="s">
        <v>39</v>
      </c>
      <c r="D59" s="31"/>
      <c r="E59" s="31"/>
      <c r="F59" s="31"/>
      <c r="G59" s="31"/>
      <c r="H59" s="31"/>
      <c r="I59" s="70"/>
      <c r="J59" s="31"/>
      <c r="K59" s="31"/>
      <c r="L59" s="29"/>
    </row>
    <row r="60" spans="2:12" s="1" customFormat="1" ht="17.25" customHeight="1">
      <c r="B60" s="19"/>
      <c r="C60" s="31"/>
      <c r="D60" s="31"/>
      <c r="E60" s="164" t="str">
        <f>E5</f>
        <v>Zařízení a vybavení nábytkem</v>
      </c>
      <c r="F60" s="165"/>
      <c r="G60" s="165"/>
      <c r="H60" s="165"/>
      <c r="I60" s="70"/>
      <c r="J60" s="31"/>
      <c r="K60" s="31"/>
      <c r="L60" s="29"/>
    </row>
    <row r="61" spans="2:12" s="1" customFormat="1" ht="6.95" customHeight="1">
      <c r="B61" s="19"/>
      <c r="C61" s="31"/>
      <c r="D61" s="31"/>
      <c r="E61" s="31"/>
      <c r="F61" s="31"/>
      <c r="G61" s="31"/>
      <c r="H61" s="31"/>
      <c r="I61" s="70"/>
      <c r="J61" s="31"/>
      <c r="K61" s="31"/>
      <c r="L61" s="29"/>
    </row>
    <row r="62" spans="2:12" s="1" customFormat="1" ht="18" customHeight="1">
      <c r="B62" s="19"/>
      <c r="C62" s="32" t="s">
        <v>7</v>
      </c>
      <c r="D62" s="31"/>
      <c r="E62" s="31"/>
      <c r="F62" s="71" t="str">
        <f>F8</f>
        <v xml:space="preserve"> </v>
      </c>
      <c r="G62" s="31"/>
      <c r="H62" s="31"/>
      <c r="I62" s="72" t="s">
        <v>9</v>
      </c>
      <c r="J62" s="33" t="str">
        <f>IF(J8="","",J8)</f>
        <v/>
      </c>
      <c r="K62" s="31"/>
      <c r="L62" s="29"/>
    </row>
    <row r="63" spans="2:12" s="1" customFormat="1" ht="6.95" customHeight="1">
      <c r="B63" s="19"/>
      <c r="C63" s="31"/>
      <c r="D63" s="31"/>
      <c r="E63" s="31"/>
      <c r="F63" s="31"/>
      <c r="G63" s="31"/>
      <c r="H63" s="31"/>
      <c r="I63" s="70"/>
      <c r="J63" s="31"/>
      <c r="K63" s="31"/>
      <c r="L63" s="29"/>
    </row>
    <row r="64" spans="2:12" s="1" customFormat="1" ht="15">
      <c r="B64" s="19"/>
      <c r="C64" s="32" t="s">
        <v>10</v>
      </c>
      <c r="D64" s="31"/>
      <c r="E64" s="31"/>
      <c r="F64" s="71"/>
      <c r="G64" s="31"/>
      <c r="H64" s="31"/>
      <c r="I64" s="72" t="s">
        <v>14</v>
      </c>
      <c r="J64" s="71"/>
      <c r="K64" s="31"/>
      <c r="L64" s="29"/>
    </row>
    <row r="65" spans="2:12" s="1" customFormat="1" ht="14.45" customHeight="1">
      <c r="B65" s="19"/>
      <c r="C65" s="32" t="s">
        <v>13</v>
      </c>
      <c r="D65" s="31"/>
      <c r="E65" s="31"/>
      <c r="F65" s="71" t="str">
        <f>IF(E14="","",E14)</f>
        <v/>
      </c>
      <c r="G65" s="31"/>
      <c r="H65" s="31"/>
      <c r="I65" s="70"/>
      <c r="J65" s="31"/>
      <c r="K65" s="31"/>
      <c r="L65" s="29"/>
    </row>
    <row r="66" spans="2:12" s="1" customFormat="1" ht="10.35" customHeight="1">
      <c r="B66" s="19"/>
      <c r="C66" s="31"/>
      <c r="D66" s="31"/>
      <c r="E66" s="31"/>
      <c r="F66" s="31"/>
      <c r="G66" s="31"/>
      <c r="H66" s="31"/>
      <c r="I66" s="70"/>
      <c r="J66" s="31"/>
      <c r="K66" s="31"/>
      <c r="L66" s="29"/>
    </row>
    <row r="67" spans="2:20" s="3" customFormat="1" ht="29.25" customHeight="1">
      <c r="B67" s="73"/>
      <c r="C67" s="74" t="s">
        <v>45</v>
      </c>
      <c r="D67" s="75" t="s">
        <v>31</v>
      </c>
      <c r="E67" s="75" t="s">
        <v>30</v>
      </c>
      <c r="F67" s="75" t="s">
        <v>46</v>
      </c>
      <c r="G67" s="75" t="s">
        <v>47</v>
      </c>
      <c r="H67" s="75" t="s">
        <v>48</v>
      </c>
      <c r="I67" s="76" t="s">
        <v>49</v>
      </c>
      <c r="J67" s="75" t="s">
        <v>41</v>
      </c>
      <c r="K67" s="77" t="s">
        <v>50</v>
      </c>
      <c r="L67" s="78"/>
      <c r="M67" s="35" t="s">
        <v>51</v>
      </c>
      <c r="N67" s="36" t="s">
        <v>21</v>
      </c>
      <c r="O67" s="36" t="s">
        <v>52</v>
      </c>
      <c r="P67" s="36" t="s">
        <v>53</v>
      </c>
      <c r="Q67" s="36" t="s">
        <v>54</v>
      </c>
      <c r="R67" s="36" t="s">
        <v>55</v>
      </c>
      <c r="S67" s="36" t="s">
        <v>56</v>
      </c>
      <c r="T67" s="37" t="s">
        <v>57</v>
      </c>
    </row>
    <row r="68" spans="2:63" s="1" customFormat="1" ht="29.25" customHeight="1">
      <c r="B68" s="19"/>
      <c r="C68" s="40" t="s">
        <v>42</v>
      </c>
      <c r="D68" s="31"/>
      <c r="E68" s="31"/>
      <c r="F68" s="31"/>
      <c r="G68" s="31"/>
      <c r="H68" s="31"/>
      <c r="I68" s="70"/>
      <c r="J68" s="79">
        <f>BK68</f>
        <v>0</v>
      </c>
      <c r="K68" s="31"/>
      <c r="L68" s="29"/>
      <c r="M68" s="38"/>
      <c r="N68" s="39"/>
      <c r="O68" s="39"/>
      <c r="P68" s="80">
        <f>P69</f>
        <v>0</v>
      </c>
      <c r="Q68" s="39"/>
      <c r="R68" s="80">
        <f>R69</f>
        <v>0</v>
      </c>
      <c r="S68" s="39"/>
      <c r="T68" s="81">
        <f>T69</f>
        <v>0</v>
      </c>
      <c r="AT68" s="8" t="s">
        <v>32</v>
      </c>
      <c r="AU68" s="8" t="s">
        <v>43</v>
      </c>
      <c r="BK68" s="82">
        <f>BK69</f>
        <v>0</v>
      </c>
    </row>
    <row r="69" spans="2:63" s="4" customFormat="1" ht="37.35" customHeight="1">
      <c r="B69" s="83"/>
      <c r="C69" s="84"/>
      <c r="D69" s="85" t="s">
        <v>32</v>
      </c>
      <c r="E69" s="86"/>
      <c r="F69" s="86"/>
      <c r="G69" s="84"/>
      <c r="H69" s="84"/>
      <c r="I69" s="87"/>
      <c r="J69" s="88">
        <f>BK69</f>
        <v>0</v>
      </c>
      <c r="K69" s="84"/>
      <c r="L69" s="89"/>
      <c r="M69" s="90"/>
      <c r="N69" s="91"/>
      <c r="O69" s="91"/>
      <c r="P69" s="92">
        <f>SUM(P70:P233)</f>
        <v>0</v>
      </c>
      <c r="Q69" s="91"/>
      <c r="R69" s="92">
        <f>SUM(R70:R233)</f>
        <v>0</v>
      </c>
      <c r="S69" s="91"/>
      <c r="T69" s="93">
        <f>SUM(T70:T233)</f>
        <v>0</v>
      </c>
      <c r="AR69" s="94" t="s">
        <v>34</v>
      </c>
      <c r="AT69" s="95" t="s">
        <v>32</v>
      </c>
      <c r="AU69" s="95" t="s">
        <v>33</v>
      </c>
      <c r="AY69" s="94" t="s">
        <v>58</v>
      </c>
      <c r="BK69" s="96">
        <f>SUM(BK70:BK233)</f>
        <v>0</v>
      </c>
    </row>
    <row r="70" spans="2:65" s="1" customFormat="1" ht="16.5" customHeight="1">
      <c r="B70" s="19"/>
      <c r="C70" s="97" t="s">
        <v>34</v>
      </c>
      <c r="D70" s="97" t="s">
        <v>60</v>
      </c>
      <c r="E70" s="98" t="s">
        <v>101</v>
      </c>
      <c r="F70" s="99" t="s">
        <v>102</v>
      </c>
      <c r="G70" s="100" t="s">
        <v>89</v>
      </c>
      <c r="H70" s="101">
        <v>4</v>
      </c>
      <c r="I70" s="102">
        <v>0</v>
      </c>
      <c r="J70" s="103">
        <f>ROUND(I70*H70,2)</f>
        <v>0</v>
      </c>
      <c r="K70" s="99" t="s">
        <v>5</v>
      </c>
      <c r="L70" s="29"/>
      <c r="M70" s="104" t="s">
        <v>5</v>
      </c>
      <c r="N70" s="105" t="s">
        <v>22</v>
      </c>
      <c r="O70" s="20"/>
      <c r="P70" s="106">
        <f>O70*H70</f>
        <v>0</v>
      </c>
      <c r="Q70" s="106">
        <v>0</v>
      </c>
      <c r="R70" s="106">
        <f>Q70*H70</f>
        <v>0</v>
      </c>
      <c r="S70" s="106">
        <v>0</v>
      </c>
      <c r="T70" s="107">
        <f>S70*H70</f>
        <v>0</v>
      </c>
      <c r="AR70" s="8" t="s">
        <v>100</v>
      </c>
      <c r="AT70" s="8" t="s">
        <v>60</v>
      </c>
      <c r="AU70" s="8" t="s">
        <v>34</v>
      </c>
      <c r="AY70" s="8" t="s">
        <v>58</v>
      </c>
      <c r="BE70" s="108">
        <f>IF(N70="základní",J70,0)</f>
        <v>0</v>
      </c>
      <c r="BF70" s="108">
        <f>IF(N70="snížená",J70,0)</f>
        <v>0</v>
      </c>
      <c r="BG70" s="108">
        <f>IF(N70="zákl. přenesená",J70,0)</f>
        <v>0</v>
      </c>
      <c r="BH70" s="108">
        <f>IF(N70="sníž. přenesená",J70,0)</f>
        <v>0</v>
      </c>
      <c r="BI70" s="108">
        <f>IF(N70="nulová",J70,0)</f>
        <v>0</v>
      </c>
      <c r="BJ70" s="8" t="s">
        <v>34</v>
      </c>
      <c r="BK70" s="108">
        <f>ROUND(I70*H70,2)</f>
        <v>0</v>
      </c>
      <c r="BL70" s="8" t="s">
        <v>100</v>
      </c>
      <c r="BM70" s="8" t="s">
        <v>35</v>
      </c>
    </row>
    <row r="71" spans="2:51" s="5" customFormat="1" ht="27">
      <c r="B71" s="109"/>
      <c r="C71" s="110"/>
      <c r="D71" s="111" t="s">
        <v>63</v>
      </c>
      <c r="E71" s="112" t="s">
        <v>5</v>
      </c>
      <c r="F71" s="113" t="s">
        <v>208</v>
      </c>
      <c r="G71" s="110"/>
      <c r="H71" s="112" t="s">
        <v>5</v>
      </c>
      <c r="I71" s="114"/>
      <c r="J71" s="110"/>
      <c r="K71" s="110"/>
      <c r="L71" s="115"/>
      <c r="M71" s="116"/>
      <c r="N71" s="117"/>
      <c r="O71" s="117"/>
      <c r="P71" s="117"/>
      <c r="Q71" s="117"/>
      <c r="R71" s="117"/>
      <c r="S71" s="117"/>
      <c r="T71" s="118"/>
      <c r="AT71" s="119" t="s">
        <v>63</v>
      </c>
      <c r="AU71" s="119" t="s">
        <v>34</v>
      </c>
      <c r="AV71" s="5" t="s">
        <v>34</v>
      </c>
      <c r="AW71" s="5" t="s">
        <v>15</v>
      </c>
      <c r="AX71" s="5" t="s">
        <v>33</v>
      </c>
      <c r="AY71" s="119" t="s">
        <v>58</v>
      </c>
    </row>
    <row r="72" spans="2:51" s="5" customFormat="1" ht="27">
      <c r="B72" s="109"/>
      <c r="C72" s="110"/>
      <c r="D72" s="111" t="s">
        <v>63</v>
      </c>
      <c r="E72" s="112" t="s">
        <v>5</v>
      </c>
      <c r="F72" s="113" t="s">
        <v>209</v>
      </c>
      <c r="G72" s="110"/>
      <c r="H72" s="112" t="s">
        <v>5</v>
      </c>
      <c r="I72" s="114"/>
      <c r="J72" s="110"/>
      <c r="K72" s="110"/>
      <c r="L72" s="115"/>
      <c r="M72" s="116"/>
      <c r="N72" s="117"/>
      <c r="O72" s="117"/>
      <c r="P72" s="117"/>
      <c r="Q72" s="117"/>
      <c r="R72" s="117"/>
      <c r="S72" s="117"/>
      <c r="T72" s="118"/>
      <c r="AT72" s="119" t="s">
        <v>63</v>
      </c>
      <c r="AU72" s="119" t="s">
        <v>34</v>
      </c>
      <c r="AV72" s="5" t="s">
        <v>34</v>
      </c>
      <c r="AW72" s="5" t="s">
        <v>15</v>
      </c>
      <c r="AX72" s="5" t="s">
        <v>33</v>
      </c>
      <c r="AY72" s="119" t="s">
        <v>58</v>
      </c>
    </row>
    <row r="73" spans="2:51" s="5" customFormat="1" ht="13.5">
      <c r="B73" s="109"/>
      <c r="C73" s="110"/>
      <c r="D73" s="111" t="s">
        <v>63</v>
      </c>
      <c r="E73" s="112" t="s">
        <v>5</v>
      </c>
      <c r="F73" s="149" t="s">
        <v>234</v>
      </c>
      <c r="G73" s="110"/>
      <c r="H73" s="112" t="s">
        <v>5</v>
      </c>
      <c r="I73" s="114"/>
      <c r="J73" s="110"/>
      <c r="K73" s="110"/>
      <c r="L73" s="115"/>
      <c r="M73" s="116"/>
      <c r="N73" s="117"/>
      <c r="O73" s="117"/>
      <c r="P73" s="117"/>
      <c r="Q73" s="117"/>
      <c r="R73" s="117"/>
      <c r="S73" s="117"/>
      <c r="T73" s="118"/>
      <c r="AT73" s="119" t="s">
        <v>63</v>
      </c>
      <c r="AU73" s="119" t="s">
        <v>34</v>
      </c>
      <c r="AV73" s="5" t="s">
        <v>34</v>
      </c>
      <c r="AW73" s="5" t="s">
        <v>15</v>
      </c>
      <c r="AX73" s="5" t="s">
        <v>33</v>
      </c>
      <c r="AY73" s="119" t="s">
        <v>58</v>
      </c>
    </row>
    <row r="74" spans="2:51" s="6" customFormat="1" ht="13.5">
      <c r="B74" s="120"/>
      <c r="C74" s="121"/>
      <c r="D74" s="111" t="s">
        <v>63</v>
      </c>
      <c r="E74" s="122" t="s">
        <v>5</v>
      </c>
      <c r="F74" s="123" t="s">
        <v>62</v>
      </c>
      <c r="G74" s="121"/>
      <c r="H74" s="124">
        <v>4</v>
      </c>
      <c r="I74" s="125"/>
      <c r="J74" s="121"/>
      <c r="K74" s="121"/>
      <c r="L74" s="126"/>
      <c r="M74" s="127"/>
      <c r="N74" s="128"/>
      <c r="O74" s="128"/>
      <c r="P74" s="128"/>
      <c r="Q74" s="128"/>
      <c r="R74" s="128"/>
      <c r="S74" s="128"/>
      <c r="T74" s="129"/>
      <c r="AT74" s="130" t="s">
        <v>63</v>
      </c>
      <c r="AU74" s="130" t="s">
        <v>34</v>
      </c>
      <c r="AV74" s="6" t="s">
        <v>35</v>
      </c>
      <c r="AW74" s="6" t="s">
        <v>15</v>
      </c>
      <c r="AX74" s="6" t="s">
        <v>33</v>
      </c>
      <c r="AY74" s="130" t="s">
        <v>58</v>
      </c>
    </row>
    <row r="75" spans="2:51" s="7" customFormat="1" ht="13.5">
      <c r="B75" s="131"/>
      <c r="C75" s="132"/>
      <c r="D75" s="111" t="s">
        <v>63</v>
      </c>
      <c r="E75" s="133" t="s">
        <v>5</v>
      </c>
      <c r="F75" s="134" t="s">
        <v>64</v>
      </c>
      <c r="G75" s="132"/>
      <c r="H75" s="135">
        <v>4</v>
      </c>
      <c r="I75" s="136"/>
      <c r="J75" s="132"/>
      <c r="K75" s="132"/>
      <c r="L75" s="137"/>
      <c r="M75" s="138"/>
      <c r="N75" s="139"/>
      <c r="O75" s="139"/>
      <c r="P75" s="139"/>
      <c r="Q75" s="139"/>
      <c r="R75" s="139"/>
      <c r="S75" s="139"/>
      <c r="T75" s="140"/>
      <c r="AT75" s="141" t="s">
        <v>63</v>
      </c>
      <c r="AU75" s="141" t="s">
        <v>34</v>
      </c>
      <c r="AV75" s="7" t="s">
        <v>62</v>
      </c>
      <c r="AW75" s="7" t="s">
        <v>15</v>
      </c>
      <c r="AX75" s="7" t="s">
        <v>34</v>
      </c>
      <c r="AY75" s="141" t="s">
        <v>58</v>
      </c>
    </row>
    <row r="76" spans="2:65" s="1" customFormat="1" ht="16.5" customHeight="1">
      <c r="B76" s="19"/>
      <c r="C76" s="97" t="s">
        <v>35</v>
      </c>
      <c r="D76" s="97" t="s">
        <v>60</v>
      </c>
      <c r="E76" s="98" t="s">
        <v>103</v>
      </c>
      <c r="F76" s="99" t="s">
        <v>104</v>
      </c>
      <c r="G76" s="100" t="s">
        <v>89</v>
      </c>
      <c r="H76" s="101">
        <v>6</v>
      </c>
      <c r="I76" s="102">
        <v>0</v>
      </c>
      <c r="J76" s="103">
        <f>ROUND(I76*H76,2)</f>
        <v>0</v>
      </c>
      <c r="K76" s="99" t="s">
        <v>5</v>
      </c>
      <c r="L76" s="29"/>
      <c r="M76" s="104" t="s">
        <v>5</v>
      </c>
      <c r="N76" s="105" t="s">
        <v>22</v>
      </c>
      <c r="O76" s="20"/>
      <c r="P76" s="106">
        <f>O76*H76</f>
        <v>0</v>
      </c>
      <c r="Q76" s="106">
        <v>0</v>
      </c>
      <c r="R76" s="106">
        <f>Q76*H76</f>
        <v>0</v>
      </c>
      <c r="S76" s="106">
        <v>0</v>
      </c>
      <c r="T76" s="107">
        <f>S76*H76</f>
        <v>0</v>
      </c>
      <c r="AR76" s="8" t="s">
        <v>100</v>
      </c>
      <c r="AT76" s="8" t="s">
        <v>60</v>
      </c>
      <c r="AU76" s="8" t="s">
        <v>34</v>
      </c>
      <c r="AY76" s="8" t="s">
        <v>58</v>
      </c>
      <c r="BE76" s="108">
        <f>IF(N76="základní",J76,0)</f>
        <v>0</v>
      </c>
      <c r="BF76" s="108">
        <f>IF(N76="snížená",J76,0)</f>
        <v>0</v>
      </c>
      <c r="BG76" s="108">
        <f>IF(N76="zákl. přenesená",J76,0)</f>
        <v>0</v>
      </c>
      <c r="BH76" s="108">
        <f>IF(N76="sníž. přenesená",J76,0)</f>
        <v>0</v>
      </c>
      <c r="BI76" s="108">
        <f>IF(N76="nulová",J76,0)</f>
        <v>0</v>
      </c>
      <c r="BJ76" s="8" t="s">
        <v>34</v>
      </c>
      <c r="BK76" s="108">
        <f>ROUND(I76*H76,2)</f>
        <v>0</v>
      </c>
      <c r="BL76" s="8" t="s">
        <v>100</v>
      </c>
      <c r="BM76" s="8" t="s">
        <v>62</v>
      </c>
    </row>
    <row r="77" spans="2:51" s="5" customFormat="1" ht="27">
      <c r="B77" s="109"/>
      <c r="C77" s="110"/>
      <c r="D77" s="111" t="s">
        <v>63</v>
      </c>
      <c r="E77" s="112" t="s">
        <v>5</v>
      </c>
      <c r="F77" s="113" t="s">
        <v>105</v>
      </c>
      <c r="G77" s="110"/>
      <c r="H77" s="112" t="s">
        <v>5</v>
      </c>
      <c r="I77" s="114"/>
      <c r="J77" s="110"/>
      <c r="K77" s="110"/>
      <c r="L77" s="115"/>
      <c r="M77" s="116"/>
      <c r="N77" s="117"/>
      <c r="O77" s="117"/>
      <c r="P77" s="117"/>
      <c r="Q77" s="117"/>
      <c r="R77" s="117"/>
      <c r="S77" s="117"/>
      <c r="T77" s="118"/>
      <c r="AT77" s="119" t="s">
        <v>63</v>
      </c>
      <c r="AU77" s="119" t="s">
        <v>34</v>
      </c>
      <c r="AV77" s="5" t="s">
        <v>34</v>
      </c>
      <c r="AW77" s="5" t="s">
        <v>15</v>
      </c>
      <c r="AX77" s="5" t="s">
        <v>33</v>
      </c>
      <c r="AY77" s="119" t="s">
        <v>58</v>
      </c>
    </row>
    <row r="78" spans="2:51" s="5" customFormat="1" ht="27">
      <c r="B78" s="109"/>
      <c r="C78" s="110"/>
      <c r="D78" s="111" t="s">
        <v>63</v>
      </c>
      <c r="E78" s="112" t="s">
        <v>5</v>
      </c>
      <c r="F78" s="113" t="s">
        <v>106</v>
      </c>
      <c r="G78" s="110"/>
      <c r="H78" s="112" t="s">
        <v>5</v>
      </c>
      <c r="I78" s="114"/>
      <c r="J78" s="110"/>
      <c r="K78" s="110"/>
      <c r="L78" s="115"/>
      <c r="M78" s="116"/>
      <c r="N78" s="117"/>
      <c r="O78" s="117"/>
      <c r="P78" s="117"/>
      <c r="Q78" s="117"/>
      <c r="R78" s="117"/>
      <c r="S78" s="117"/>
      <c r="T78" s="118"/>
      <c r="AT78" s="119" t="s">
        <v>63</v>
      </c>
      <c r="AU78" s="119" t="s">
        <v>34</v>
      </c>
      <c r="AV78" s="5" t="s">
        <v>34</v>
      </c>
      <c r="AW78" s="5" t="s">
        <v>15</v>
      </c>
      <c r="AX78" s="5" t="s">
        <v>33</v>
      </c>
      <c r="AY78" s="119" t="s">
        <v>58</v>
      </c>
    </row>
    <row r="79" spans="2:51" s="5" customFormat="1" ht="13.5">
      <c r="B79" s="109"/>
      <c r="C79" s="110"/>
      <c r="D79" s="111" t="s">
        <v>63</v>
      </c>
      <c r="E79" s="112" t="s">
        <v>5</v>
      </c>
      <c r="F79" s="149" t="s">
        <v>235</v>
      </c>
      <c r="G79" s="110"/>
      <c r="H79" s="112" t="s">
        <v>5</v>
      </c>
      <c r="I79" s="114"/>
      <c r="J79" s="110"/>
      <c r="K79" s="110"/>
      <c r="L79" s="115"/>
      <c r="M79" s="116"/>
      <c r="N79" s="117"/>
      <c r="O79" s="117"/>
      <c r="P79" s="117"/>
      <c r="Q79" s="117"/>
      <c r="R79" s="117"/>
      <c r="S79" s="117"/>
      <c r="T79" s="118"/>
      <c r="AT79" s="119" t="s">
        <v>63</v>
      </c>
      <c r="AU79" s="119" t="s">
        <v>34</v>
      </c>
      <c r="AV79" s="5" t="s">
        <v>34</v>
      </c>
      <c r="AW79" s="5" t="s">
        <v>15</v>
      </c>
      <c r="AX79" s="5" t="s">
        <v>33</v>
      </c>
      <c r="AY79" s="119" t="s">
        <v>58</v>
      </c>
    </row>
    <row r="80" spans="2:51" s="6" customFormat="1" ht="13.5">
      <c r="B80" s="120"/>
      <c r="C80" s="121"/>
      <c r="D80" s="111" t="s">
        <v>63</v>
      </c>
      <c r="E80" s="122" t="s">
        <v>5</v>
      </c>
      <c r="F80" s="123" t="s">
        <v>59</v>
      </c>
      <c r="G80" s="121"/>
      <c r="H80" s="124">
        <v>6</v>
      </c>
      <c r="I80" s="125"/>
      <c r="J80" s="121"/>
      <c r="K80" s="121"/>
      <c r="L80" s="126"/>
      <c r="M80" s="127"/>
      <c r="N80" s="128"/>
      <c r="O80" s="128"/>
      <c r="P80" s="128"/>
      <c r="Q80" s="128"/>
      <c r="R80" s="128"/>
      <c r="S80" s="128"/>
      <c r="T80" s="129"/>
      <c r="AT80" s="130" t="s">
        <v>63</v>
      </c>
      <c r="AU80" s="130" t="s">
        <v>34</v>
      </c>
      <c r="AV80" s="6" t="s">
        <v>35</v>
      </c>
      <c r="AW80" s="6" t="s">
        <v>15</v>
      </c>
      <c r="AX80" s="6" t="s">
        <v>33</v>
      </c>
      <c r="AY80" s="130" t="s">
        <v>58</v>
      </c>
    </row>
    <row r="81" spans="2:51" s="7" customFormat="1" ht="13.5">
      <c r="B81" s="131"/>
      <c r="C81" s="132"/>
      <c r="D81" s="111" t="s">
        <v>63</v>
      </c>
      <c r="E81" s="133" t="s">
        <v>5</v>
      </c>
      <c r="F81" s="134" t="s">
        <v>64</v>
      </c>
      <c r="G81" s="132"/>
      <c r="H81" s="135">
        <v>6</v>
      </c>
      <c r="I81" s="136"/>
      <c r="J81" s="132"/>
      <c r="K81" s="132"/>
      <c r="L81" s="137"/>
      <c r="M81" s="138"/>
      <c r="N81" s="139"/>
      <c r="O81" s="139"/>
      <c r="P81" s="139"/>
      <c r="Q81" s="139"/>
      <c r="R81" s="139"/>
      <c r="S81" s="139"/>
      <c r="T81" s="140"/>
      <c r="AT81" s="141" t="s">
        <v>63</v>
      </c>
      <c r="AU81" s="141" t="s">
        <v>34</v>
      </c>
      <c r="AV81" s="7" t="s">
        <v>62</v>
      </c>
      <c r="AW81" s="7" t="s">
        <v>15</v>
      </c>
      <c r="AX81" s="7" t="s">
        <v>34</v>
      </c>
      <c r="AY81" s="141" t="s">
        <v>58</v>
      </c>
    </row>
    <row r="82" spans="2:65" s="1" customFormat="1" ht="16.5" customHeight="1">
      <c r="B82" s="19"/>
      <c r="C82" s="97" t="s">
        <v>65</v>
      </c>
      <c r="D82" s="97" t="s">
        <v>60</v>
      </c>
      <c r="E82" s="98" t="s">
        <v>107</v>
      </c>
      <c r="F82" s="99" t="s">
        <v>108</v>
      </c>
      <c r="G82" s="100" t="s">
        <v>89</v>
      </c>
      <c r="H82" s="101">
        <v>50</v>
      </c>
      <c r="I82" s="102">
        <v>0</v>
      </c>
      <c r="J82" s="103">
        <f>ROUND(I82*H82,2)</f>
        <v>0</v>
      </c>
      <c r="K82" s="99" t="s">
        <v>5</v>
      </c>
      <c r="L82" s="29"/>
      <c r="M82" s="104" t="s">
        <v>5</v>
      </c>
      <c r="N82" s="105" t="s">
        <v>22</v>
      </c>
      <c r="O82" s="20"/>
      <c r="P82" s="106">
        <f>O82*H82</f>
        <v>0</v>
      </c>
      <c r="Q82" s="106">
        <v>0</v>
      </c>
      <c r="R82" s="106">
        <f>Q82*H82</f>
        <v>0</v>
      </c>
      <c r="S82" s="106">
        <v>0</v>
      </c>
      <c r="T82" s="107">
        <f>S82*H82</f>
        <v>0</v>
      </c>
      <c r="AR82" s="8" t="s">
        <v>100</v>
      </c>
      <c r="AT82" s="8" t="s">
        <v>60</v>
      </c>
      <c r="AU82" s="8" t="s">
        <v>34</v>
      </c>
      <c r="AY82" s="8" t="s">
        <v>58</v>
      </c>
      <c r="BE82" s="108">
        <f>IF(N82="základní",J82,0)</f>
        <v>0</v>
      </c>
      <c r="BF82" s="108">
        <f>IF(N82="snížená",J82,0)</f>
        <v>0</v>
      </c>
      <c r="BG82" s="108">
        <f>IF(N82="zákl. přenesená",J82,0)</f>
        <v>0</v>
      </c>
      <c r="BH82" s="108">
        <f>IF(N82="sníž. přenesená",J82,0)</f>
        <v>0</v>
      </c>
      <c r="BI82" s="108">
        <f>IF(N82="nulová",J82,0)</f>
        <v>0</v>
      </c>
      <c r="BJ82" s="8" t="s">
        <v>34</v>
      </c>
      <c r="BK82" s="108">
        <f>ROUND(I82*H82,2)</f>
        <v>0</v>
      </c>
      <c r="BL82" s="8" t="s">
        <v>100</v>
      </c>
      <c r="BM82" s="8" t="s">
        <v>59</v>
      </c>
    </row>
    <row r="83" spans="2:51" s="5" customFormat="1" ht="27">
      <c r="B83" s="109"/>
      <c r="C83" s="110"/>
      <c r="D83" s="111" t="s">
        <v>63</v>
      </c>
      <c r="E83" s="112" t="s">
        <v>5</v>
      </c>
      <c r="F83" s="113" t="s">
        <v>210</v>
      </c>
      <c r="G83" s="110"/>
      <c r="H83" s="112" t="s">
        <v>5</v>
      </c>
      <c r="I83" s="114"/>
      <c r="J83" s="110"/>
      <c r="K83" s="110"/>
      <c r="L83" s="115"/>
      <c r="M83" s="116"/>
      <c r="N83" s="117"/>
      <c r="O83" s="117"/>
      <c r="P83" s="117"/>
      <c r="Q83" s="117"/>
      <c r="R83" s="117"/>
      <c r="S83" s="117"/>
      <c r="T83" s="118"/>
      <c r="AT83" s="119" t="s">
        <v>63</v>
      </c>
      <c r="AU83" s="119" t="s">
        <v>34</v>
      </c>
      <c r="AV83" s="5" t="s">
        <v>34</v>
      </c>
      <c r="AW83" s="5" t="s">
        <v>15</v>
      </c>
      <c r="AX83" s="5" t="s">
        <v>33</v>
      </c>
      <c r="AY83" s="119" t="s">
        <v>58</v>
      </c>
    </row>
    <row r="84" spans="2:51" s="5" customFormat="1" ht="13.5">
      <c r="B84" s="109"/>
      <c r="C84" s="110"/>
      <c r="D84" s="111" t="s">
        <v>63</v>
      </c>
      <c r="E84" s="112" t="s">
        <v>5</v>
      </c>
      <c r="F84" s="113" t="s">
        <v>211</v>
      </c>
      <c r="G84" s="110"/>
      <c r="H84" s="112" t="s">
        <v>5</v>
      </c>
      <c r="I84" s="114"/>
      <c r="J84" s="110"/>
      <c r="K84" s="110"/>
      <c r="L84" s="115"/>
      <c r="M84" s="116"/>
      <c r="N84" s="117"/>
      <c r="O84" s="117"/>
      <c r="P84" s="117"/>
      <c r="Q84" s="117"/>
      <c r="R84" s="117"/>
      <c r="S84" s="117"/>
      <c r="T84" s="118"/>
      <c r="AT84" s="119" t="s">
        <v>63</v>
      </c>
      <c r="AU84" s="119" t="s">
        <v>34</v>
      </c>
      <c r="AV84" s="5" t="s">
        <v>34</v>
      </c>
      <c r="AW84" s="5" t="s">
        <v>15</v>
      </c>
      <c r="AX84" s="5" t="s">
        <v>33</v>
      </c>
      <c r="AY84" s="119" t="s">
        <v>58</v>
      </c>
    </row>
    <row r="85" spans="2:51" s="5" customFormat="1" ht="13.5">
      <c r="B85" s="109"/>
      <c r="C85" s="110"/>
      <c r="D85" s="111" t="s">
        <v>63</v>
      </c>
      <c r="E85" s="112" t="s">
        <v>5</v>
      </c>
      <c r="F85" s="113" t="s">
        <v>109</v>
      </c>
      <c r="G85" s="110"/>
      <c r="H85" s="112" t="s">
        <v>5</v>
      </c>
      <c r="I85" s="114"/>
      <c r="J85" s="110"/>
      <c r="K85" s="110"/>
      <c r="L85" s="115"/>
      <c r="M85" s="116"/>
      <c r="N85" s="117"/>
      <c r="O85" s="117"/>
      <c r="P85" s="117"/>
      <c r="Q85" s="117"/>
      <c r="R85" s="117"/>
      <c r="S85" s="117"/>
      <c r="T85" s="118"/>
      <c r="AT85" s="119" t="s">
        <v>63</v>
      </c>
      <c r="AU85" s="119" t="s">
        <v>34</v>
      </c>
      <c r="AV85" s="5" t="s">
        <v>34</v>
      </c>
      <c r="AW85" s="5" t="s">
        <v>15</v>
      </c>
      <c r="AX85" s="5" t="s">
        <v>33</v>
      </c>
      <c r="AY85" s="119" t="s">
        <v>58</v>
      </c>
    </row>
    <row r="86" spans="2:51" s="5" customFormat="1" ht="13.5">
      <c r="B86" s="109"/>
      <c r="C86" s="110"/>
      <c r="D86" s="111" t="s">
        <v>63</v>
      </c>
      <c r="E86" s="112" t="s">
        <v>5</v>
      </c>
      <c r="F86" s="113" t="s">
        <v>110</v>
      </c>
      <c r="G86" s="110"/>
      <c r="H86" s="112" t="s">
        <v>5</v>
      </c>
      <c r="I86" s="114"/>
      <c r="J86" s="110"/>
      <c r="K86" s="110"/>
      <c r="L86" s="115"/>
      <c r="M86" s="116"/>
      <c r="N86" s="117"/>
      <c r="O86" s="117"/>
      <c r="P86" s="117"/>
      <c r="Q86" s="117"/>
      <c r="R86" s="117"/>
      <c r="S86" s="117"/>
      <c r="T86" s="118"/>
      <c r="AT86" s="119" t="s">
        <v>63</v>
      </c>
      <c r="AU86" s="119" t="s">
        <v>34</v>
      </c>
      <c r="AV86" s="5" t="s">
        <v>34</v>
      </c>
      <c r="AW86" s="5" t="s">
        <v>15</v>
      </c>
      <c r="AX86" s="5" t="s">
        <v>33</v>
      </c>
      <c r="AY86" s="119" t="s">
        <v>58</v>
      </c>
    </row>
    <row r="87" spans="2:51" s="6" customFormat="1" ht="13.5">
      <c r="B87" s="120"/>
      <c r="C87" s="121"/>
      <c r="D87" s="111" t="s">
        <v>63</v>
      </c>
      <c r="E87" s="122" t="s">
        <v>5</v>
      </c>
      <c r="F87" s="123" t="s">
        <v>99</v>
      </c>
      <c r="G87" s="121"/>
      <c r="H87" s="124">
        <v>50</v>
      </c>
      <c r="I87" s="125"/>
      <c r="J87" s="121"/>
      <c r="K87" s="121"/>
      <c r="L87" s="126"/>
      <c r="M87" s="127"/>
      <c r="N87" s="128"/>
      <c r="O87" s="128"/>
      <c r="P87" s="128"/>
      <c r="Q87" s="128"/>
      <c r="R87" s="128"/>
      <c r="S87" s="128"/>
      <c r="T87" s="129"/>
      <c r="AT87" s="130" t="s">
        <v>63</v>
      </c>
      <c r="AU87" s="130" t="s">
        <v>34</v>
      </c>
      <c r="AV87" s="6" t="s">
        <v>35</v>
      </c>
      <c r="AW87" s="6" t="s">
        <v>15</v>
      </c>
      <c r="AX87" s="6" t="s">
        <v>33</v>
      </c>
      <c r="AY87" s="130" t="s">
        <v>58</v>
      </c>
    </row>
    <row r="88" spans="2:51" s="7" customFormat="1" ht="13.5">
      <c r="B88" s="131"/>
      <c r="C88" s="132"/>
      <c r="D88" s="111" t="s">
        <v>63</v>
      </c>
      <c r="E88" s="133" t="s">
        <v>5</v>
      </c>
      <c r="F88" s="134" t="s">
        <v>64</v>
      </c>
      <c r="G88" s="132"/>
      <c r="H88" s="135">
        <v>50</v>
      </c>
      <c r="I88" s="136"/>
      <c r="J88" s="132"/>
      <c r="K88" s="132"/>
      <c r="L88" s="137"/>
      <c r="M88" s="138"/>
      <c r="N88" s="139"/>
      <c r="O88" s="139"/>
      <c r="P88" s="139"/>
      <c r="Q88" s="139"/>
      <c r="R88" s="139"/>
      <c r="S88" s="139"/>
      <c r="T88" s="140"/>
      <c r="AT88" s="141" t="s">
        <v>63</v>
      </c>
      <c r="AU88" s="141" t="s">
        <v>34</v>
      </c>
      <c r="AV88" s="7" t="s">
        <v>62</v>
      </c>
      <c r="AW88" s="7" t="s">
        <v>15</v>
      </c>
      <c r="AX88" s="7" t="s">
        <v>34</v>
      </c>
      <c r="AY88" s="141" t="s">
        <v>58</v>
      </c>
    </row>
    <row r="89" spans="2:65" s="1" customFormat="1" ht="16.5" customHeight="1">
      <c r="B89" s="19"/>
      <c r="C89" s="97" t="s">
        <v>62</v>
      </c>
      <c r="D89" s="97" t="s">
        <v>60</v>
      </c>
      <c r="E89" s="98" t="s">
        <v>111</v>
      </c>
      <c r="F89" s="99" t="s">
        <v>112</v>
      </c>
      <c r="G89" s="100" t="s">
        <v>89</v>
      </c>
      <c r="H89" s="101">
        <v>1</v>
      </c>
      <c r="I89" s="102">
        <v>0</v>
      </c>
      <c r="J89" s="103">
        <f>ROUND(I89*H89,2)</f>
        <v>0</v>
      </c>
      <c r="K89" s="99" t="s">
        <v>5</v>
      </c>
      <c r="L89" s="29"/>
      <c r="M89" s="104" t="s">
        <v>5</v>
      </c>
      <c r="N89" s="105" t="s">
        <v>22</v>
      </c>
      <c r="O89" s="20"/>
      <c r="P89" s="106">
        <f>O89*H89</f>
        <v>0</v>
      </c>
      <c r="Q89" s="106">
        <v>0</v>
      </c>
      <c r="R89" s="106">
        <f>Q89*H89</f>
        <v>0</v>
      </c>
      <c r="S89" s="106">
        <v>0</v>
      </c>
      <c r="T89" s="107">
        <f>S89*H89</f>
        <v>0</v>
      </c>
      <c r="AR89" s="8" t="s">
        <v>100</v>
      </c>
      <c r="AT89" s="8" t="s">
        <v>60</v>
      </c>
      <c r="AU89" s="8" t="s">
        <v>34</v>
      </c>
      <c r="AY89" s="8" t="s">
        <v>58</v>
      </c>
      <c r="BE89" s="108">
        <f>IF(N89="základní",J89,0)</f>
        <v>0</v>
      </c>
      <c r="BF89" s="108">
        <f>IF(N89="snížená",J89,0)</f>
        <v>0</v>
      </c>
      <c r="BG89" s="108">
        <f>IF(N89="zákl. přenesená",J89,0)</f>
        <v>0</v>
      </c>
      <c r="BH89" s="108">
        <f>IF(N89="sníž. přenesená",J89,0)</f>
        <v>0</v>
      </c>
      <c r="BI89" s="108">
        <f>IF(N89="nulová",J89,0)</f>
        <v>0</v>
      </c>
      <c r="BJ89" s="8" t="s">
        <v>34</v>
      </c>
      <c r="BK89" s="108">
        <f>ROUND(I89*H89,2)</f>
        <v>0</v>
      </c>
      <c r="BL89" s="8" t="s">
        <v>100</v>
      </c>
      <c r="BM89" s="8" t="s">
        <v>68</v>
      </c>
    </row>
    <row r="90" spans="2:51" s="5" customFormat="1" ht="13.5">
      <c r="B90" s="109"/>
      <c r="C90" s="110"/>
      <c r="D90" s="111" t="s">
        <v>63</v>
      </c>
      <c r="E90" s="112" t="s">
        <v>5</v>
      </c>
      <c r="F90" s="113" t="s">
        <v>113</v>
      </c>
      <c r="G90" s="110"/>
      <c r="H90" s="112" t="s">
        <v>5</v>
      </c>
      <c r="I90" s="114"/>
      <c r="J90" s="110"/>
      <c r="K90" s="110"/>
      <c r="L90" s="115"/>
      <c r="M90" s="116"/>
      <c r="N90" s="117"/>
      <c r="O90" s="117"/>
      <c r="P90" s="117"/>
      <c r="Q90" s="117"/>
      <c r="R90" s="117"/>
      <c r="S90" s="117"/>
      <c r="T90" s="118"/>
      <c r="AT90" s="119" t="s">
        <v>63</v>
      </c>
      <c r="AU90" s="119" t="s">
        <v>34</v>
      </c>
      <c r="AV90" s="5" t="s">
        <v>34</v>
      </c>
      <c r="AW90" s="5" t="s">
        <v>15</v>
      </c>
      <c r="AX90" s="5" t="s">
        <v>33</v>
      </c>
      <c r="AY90" s="119" t="s">
        <v>58</v>
      </c>
    </row>
    <row r="91" spans="2:51" s="5" customFormat="1" ht="13.5">
      <c r="B91" s="109"/>
      <c r="C91" s="110"/>
      <c r="D91" s="111" t="s">
        <v>63</v>
      </c>
      <c r="E91" s="112" t="s">
        <v>5</v>
      </c>
      <c r="F91" s="113" t="s">
        <v>114</v>
      </c>
      <c r="G91" s="110"/>
      <c r="H91" s="112" t="s">
        <v>5</v>
      </c>
      <c r="I91" s="114"/>
      <c r="J91" s="110"/>
      <c r="K91" s="110"/>
      <c r="L91" s="115"/>
      <c r="M91" s="116"/>
      <c r="N91" s="117"/>
      <c r="O91" s="117"/>
      <c r="P91" s="117"/>
      <c r="Q91" s="117"/>
      <c r="R91" s="117"/>
      <c r="S91" s="117"/>
      <c r="T91" s="118"/>
      <c r="AT91" s="119" t="s">
        <v>63</v>
      </c>
      <c r="AU91" s="119" t="s">
        <v>34</v>
      </c>
      <c r="AV91" s="5" t="s">
        <v>34</v>
      </c>
      <c r="AW91" s="5" t="s">
        <v>15</v>
      </c>
      <c r="AX91" s="5" t="s">
        <v>33</v>
      </c>
      <c r="AY91" s="119" t="s">
        <v>58</v>
      </c>
    </row>
    <row r="92" spans="2:51" s="5" customFormat="1" ht="13.5">
      <c r="B92" s="109"/>
      <c r="C92" s="110"/>
      <c r="D92" s="111" t="s">
        <v>63</v>
      </c>
      <c r="E92" s="112" t="s">
        <v>5</v>
      </c>
      <c r="F92" s="149" t="s">
        <v>236</v>
      </c>
      <c r="G92" s="110"/>
      <c r="H92" s="112" t="s">
        <v>5</v>
      </c>
      <c r="I92" s="114"/>
      <c r="J92" s="110"/>
      <c r="K92" s="110"/>
      <c r="L92" s="115"/>
      <c r="M92" s="116"/>
      <c r="N92" s="117"/>
      <c r="O92" s="117"/>
      <c r="P92" s="117"/>
      <c r="Q92" s="117"/>
      <c r="R92" s="117"/>
      <c r="S92" s="117"/>
      <c r="T92" s="118"/>
      <c r="AT92" s="119" t="s">
        <v>63</v>
      </c>
      <c r="AU92" s="119" t="s">
        <v>34</v>
      </c>
      <c r="AV92" s="5" t="s">
        <v>34</v>
      </c>
      <c r="AW92" s="5" t="s">
        <v>15</v>
      </c>
      <c r="AX92" s="5" t="s">
        <v>33</v>
      </c>
      <c r="AY92" s="119" t="s">
        <v>58</v>
      </c>
    </row>
    <row r="93" spans="2:51" s="6" customFormat="1" ht="13.5">
      <c r="B93" s="120"/>
      <c r="C93" s="121"/>
      <c r="D93" s="111" t="s">
        <v>63</v>
      </c>
      <c r="E93" s="122" t="s">
        <v>5</v>
      </c>
      <c r="F93" s="123" t="s">
        <v>34</v>
      </c>
      <c r="G93" s="121"/>
      <c r="H93" s="124">
        <v>1</v>
      </c>
      <c r="I93" s="125"/>
      <c r="J93" s="121"/>
      <c r="K93" s="121"/>
      <c r="L93" s="126"/>
      <c r="M93" s="127"/>
      <c r="N93" s="128"/>
      <c r="O93" s="128"/>
      <c r="P93" s="128"/>
      <c r="Q93" s="128"/>
      <c r="R93" s="128"/>
      <c r="S93" s="128"/>
      <c r="T93" s="129"/>
      <c r="AT93" s="130" t="s">
        <v>63</v>
      </c>
      <c r="AU93" s="130" t="s">
        <v>34</v>
      </c>
      <c r="AV93" s="6" t="s">
        <v>35</v>
      </c>
      <c r="AW93" s="6" t="s">
        <v>15</v>
      </c>
      <c r="AX93" s="6" t="s">
        <v>33</v>
      </c>
      <c r="AY93" s="130" t="s">
        <v>58</v>
      </c>
    </row>
    <row r="94" spans="2:51" s="7" customFormat="1" ht="13.5">
      <c r="B94" s="131"/>
      <c r="C94" s="132"/>
      <c r="D94" s="111" t="s">
        <v>63</v>
      </c>
      <c r="E94" s="133" t="s">
        <v>5</v>
      </c>
      <c r="F94" s="134" t="s">
        <v>64</v>
      </c>
      <c r="G94" s="132"/>
      <c r="H94" s="135">
        <v>1</v>
      </c>
      <c r="I94" s="136"/>
      <c r="J94" s="132"/>
      <c r="K94" s="132"/>
      <c r="L94" s="137"/>
      <c r="M94" s="138"/>
      <c r="N94" s="139"/>
      <c r="O94" s="139"/>
      <c r="P94" s="139"/>
      <c r="Q94" s="139"/>
      <c r="R94" s="139"/>
      <c r="S94" s="139"/>
      <c r="T94" s="140"/>
      <c r="AT94" s="141" t="s">
        <v>63</v>
      </c>
      <c r="AU94" s="141" t="s">
        <v>34</v>
      </c>
      <c r="AV94" s="7" t="s">
        <v>62</v>
      </c>
      <c r="AW94" s="7" t="s">
        <v>15</v>
      </c>
      <c r="AX94" s="7" t="s">
        <v>34</v>
      </c>
      <c r="AY94" s="141" t="s">
        <v>58</v>
      </c>
    </row>
    <row r="95" spans="2:65" s="1" customFormat="1" ht="16.5" customHeight="1">
      <c r="B95" s="19"/>
      <c r="C95" s="97" t="s">
        <v>66</v>
      </c>
      <c r="D95" s="97" t="s">
        <v>60</v>
      </c>
      <c r="E95" s="98" t="s">
        <v>115</v>
      </c>
      <c r="F95" s="99" t="s">
        <v>116</v>
      </c>
      <c r="G95" s="100" t="s">
        <v>89</v>
      </c>
      <c r="H95" s="101">
        <v>5</v>
      </c>
      <c r="I95" s="102">
        <v>0</v>
      </c>
      <c r="J95" s="103">
        <f>ROUND(I95*H95,2)</f>
        <v>0</v>
      </c>
      <c r="K95" s="99" t="s">
        <v>5</v>
      </c>
      <c r="L95" s="29"/>
      <c r="M95" s="104" t="s">
        <v>5</v>
      </c>
      <c r="N95" s="105" t="s">
        <v>22</v>
      </c>
      <c r="O95" s="20"/>
      <c r="P95" s="106">
        <f>O95*H95</f>
        <v>0</v>
      </c>
      <c r="Q95" s="106">
        <v>0</v>
      </c>
      <c r="R95" s="106">
        <f>Q95*H95</f>
        <v>0</v>
      </c>
      <c r="S95" s="106">
        <v>0</v>
      </c>
      <c r="T95" s="107">
        <f>S95*H95</f>
        <v>0</v>
      </c>
      <c r="AR95" s="8" t="s">
        <v>100</v>
      </c>
      <c r="AT95" s="8" t="s">
        <v>60</v>
      </c>
      <c r="AU95" s="8" t="s">
        <v>34</v>
      </c>
      <c r="AY95" s="8" t="s">
        <v>58</v>
      </c>
      <c r="BE95" s="108">
        <f>IF(N95="základní",J95,0)</f>
        <v>0</v>
      </c>
      <c r="BF95" s="108">
        <f>IF(N95="snížená",J95,0)</f>
        <v>0</v>
      </c>
      <c r="BG95" s="108">
        <f>IF(N95="zákl. přenesená",J95,0)</f>
        <v>0</v>
      </c>
      <c r="BH95" s="108">
        <f>IF(N95="sníž. přenesená",J95,0)</f>
        <v>0</v>
      </c>
      <c r="BI95" s="108">
        <f>IF(N95="nulová",J95,0)</f>
        <v>0</v>
      </c>
      <c r="BJ95" s="8" t="s">
        <v>34</v>
      </c>
      <c r="BK95" s="108">
        <f>ROUND(I95*H95,2)</f>
        <v>0</v>
      </c>
      <c r="BL95" s="8" t="s">
        <v>100</v>
      </c>
      <c r="BM95" s="8" t="s">
        <v>70</v>
      </c>
    </row>
    <row r="96" spans="2:51" s="5" customFormat="1" ht="13.5">
      <c r="B96" s="109"/>
      <c r="C96" s="110"/>
      <c r="D96" s="111" t="s">
        <v>63</v>
      </c>
      <c r="E96" s="112" t="s">
        <v>5</v>
      </c>
      <c r="F96" s="113" t="s">
        <v>237</v>
      </c>
      <c r="G96" s="110"/>
      <c r="H96" s="112" t="s">
        <v>5</v>
      </c>
      <c r="I96" s="114"/>
      <c r="J96" s="110"/>
      <c r="K96" s="110"/>
      <c r="L96" s="115"/>
      <c r="M96" s="116"/>
      <c r="N96" s="117"/>
      <c r="O96" s="117"/>
      <c r="P96" s="117"/>
      <c r="Q96" s="117"/>
      <c r="R96" s="117"/>
      <c r="S96" s="117"/>
      <c r="T96" s="118"/>
      <c r="AT96" s="119" t="s">
        <v>63</v>
      </c>
      <c r="AU96" s="119" t="s">
        <v>34</v>
      </c>
      <c r="AV96" s="5" t="s">
        <v>34</v>
      </c>
      <c r="AW96" s="5" t="s">
        <v>15</v>
      </c>
      <c r="AX96" s="5" t="s">
        <v>33</v>
      </c>
      <c r="AY96" s="119" t="s">
        <v>58</v>
      </c>
    </row>
    <row r="97" spans="2:51" s="5" customFormat="1" ht="13.5">
      <c r="B97" s="109"/>
      <c r="C97" s="110"/>
      <c r="D97" s="111" t="s">
        <v>63</v>
      </c>
      <c r="E97" s="112" t="s">
        <v>5</v>
      </c>
      <c r="F97" s="113" t="s">
        <v>212</v>
      </c>
      <c r="G97" s="110"/>
      <c r="H97" s="112" t="s">
        <v>5</v>
      </c>
      <c r="I97" s="114"/>
      <c r="J97" s="110"/>
      <c r="K97" s="110"/>
      <c r="L97" s="115"/>
      <c r="M97" s="116"/>
      <c r="N97" s="117"/>
      <c r="O97" s="117"/>
      <c r="P97" s="117"/>
      <c r="Q97" s="117"/>
      <c r="R97" s="117"/>
      <c r="S97" s="117"/>
      <c r="T97" s="118"/>
      <c r="AT97" s="119" t="s">
        <v>63</v>
      </c>
      <c r="AU97" s="119" t="s">
        <v>34</v>
      </c>
      <c r="AV97" s="5" t="s">
        <v>34</v>
      </c>
      <c r="AW97" s="5" t="s">
        <v>15</v>
      </c>
      <c r="AX97" s="5" t="s">
        <v>33</v>
      </c>
      <c r="AY97" s="119" t="s">
        <v>58</v>
      </c>
    </row>
    <row r="98" spans="2:51" s="5" customFormat="1" ht="13.5">
      <c r="B98" s="109"/>
      <c r="C98" s="110"/>
      <c r="D98" s="111" t="s">
        <v>63</v>
      </c>
      <c r="E98" s="112" t="s">
        <v>5</v>
      </c>
      <c r="F98" s="113" t="s">
        <v>117</v>
      </c>
      <c r="G98" s="110"/>
      <c r="H98" s="112" t="s">
        <v>5</v>
      </c>
      <c r="I98" s="114"/>
      <c r="J98" s="110"/>
      <c r="K98" s="110"/>
      <c r="L98" s="115"/>
      <c r="M98" s="116"/>
      <c r="N98" s="117"/>
      <c r="O98" s="117"/>
      <c r="P98" s="117"/>
      <c r="Q98" s="117"/>
      <c r="R98" s="117"/>
      <c r="S98" s="117"/>
      <c r="T98" s="118"/>
      <c r="AT98" s="119" t="s">
        <v>63</v>
      </c>
      <c r="AU98" s="119" t="s">
        <v>34</v>
      </c>
      <c r="AV98" s="5" t="s">
        <v>34</v>
      </c>
      <c r="AW98" s="5" t="s">
        <v>15</v>
      </c>
      <c r="AX98" s="5" t="s">
        <v>33</v>
      </c>
      <c r="AY98" s="119" t="s">
        <v>58</v>
      </c>
    </row>
    <row r="99" spans="2:51" s="6" customFormat="1" ht="13.5">
      <c r="B99" s="120"/>
      <c r="C99" s="121"/>
      <c r="D99" s="111" t="s">
        <v>63</v>
      </c>
      <c r="E99" s="122" t="s">
        <v>5</v>
      </c>
      <c r="F99" s="123" t="s">
        <v>66</v>
      </c>
      <c r="G99" s="121"/>
      <c r="H99" s="124">
        <v>5</v>
      </c>
      <c r="I99" s="125"/>
      <c r="J99" s="121"/>
      <c r="K99" s="121"/>
      <c r="L99" s="126"/>
      <c r="M99" s="127"/>
      <c r="N99" s="128"/>
      <c r="O99" s="128"/>
      <c r="P99" s="128"/>
      <c r="Q99" s="128"/>
      <c r="R99" s="128"/>
      <c r="S99" s="128"/>
      <c r="T99" s="129"/>
      <c r="AT99" s="130" t="s">
        <v>63</v>
      </c>
      <c r="AU99" s="130" t="s">
        <v>34</v>
      </c>
      <c r="AV99" s="6" t="s">
        <v>35</v>
      </c>
      <c r="AW99" s="6" t="s">
        <v>15</v>
      </c>
      <c r="AX99" s="6" t="s">
        <v>33</v>
      </c>
      <c r="AY99" s="130" t="s">
        <v>58</v>
      </c>
    </row>
    <row r="100" spans="2:51" s="7" customFormat="1" ht="13.5">
      <c r="B100" s="131"/>
      <c r="C100" s="132"/>
      <c r="D100" s="111" t="s">
        <v>63</v>
      </c>
      <c r="E100" s="133" t="s">
        <v>5</v>
      </c>
      <c r="F100" s="134" t="s">
        <v>64</v>
      </c>
      <c r="G100" s="132"/>
      <c r="H100" s="135">
        <v>5</v>
      </c>
      <c r="I100" s="136"/>
      <c r="J100" s="132"/>
      <c r="K100" s="132"/>
      <c r="L100" s="137"/>
      <c r="M100" s="138"/>
      <c r="N100" s="139"/>
      <c r="O100" s="139"/>
      <c r="P100" s="139"/>
      <c r="Q100" s="139"/>
      <c r="R100" s="139"/>
      <c r="S100" s="139"/>
      <c r="T100" s="140"/>
      <c r="AT100" s="141" t="s">
        <v>63</v>
      </c>
      <c r="AU100" s="141" t="s">
        <v>34</v>
      </c>
      <c r="AV100" s="7" t="s">
        <v>62</v>
      </c>
      <c r="AW100" s="7" t="s">
        <v>15</v>
      </c>
      <c r="AX100" s="7" t="s">
        <v>34</v>
      </c>
      <c r="AY100" s="141" t="s">
        <v>58</v>
      </c>
    </row>
    <row r="101" spans="2:65" s="1" customFormat="1" ht="16.5" customHeight="1">
      <c r="B101" s="19"/>
      <c r="C101" s="97" t="s">
        <v>59</v>
      </c>
      <c r="D101" s="97" t="s">
        <v>60</v>
      </c>
      <c r="E101" s="98" t="s">
        <v>118</v>
      </c>
      <c r="F101" s="99" t="s">
        <v>119</v>
      </c>
      <c r="G101" s="100" t="s">
        <v>89</v>
      </c>
      <c r="H101" s="101">
        <v>6</v>
      </c>
      <c r="I101" s="102">
        <v>0</v>
      </c>
      <c r="J101" s="103">
        <f>ROUND(I101*H101,2)</f>
        <v>0</v>
      </c>
      <c r="K101" s="99" t="s">
        <v>5</v>
      </c>
      <c r="L101" s="29"/>
      <c r="M101" s="104" t="s">
        <v>5</v>
      </c>
      <c r="N101" s="105" t="s">
        <v>22</v>
      </c>
      <c r="O101" s="20"/>
      <c r="P101" s="106">
        <f>O101*H101</f>
        <v>0</v>
      </c>
      <c r="Q101" s="106">
        <v>0</v>
      </c>
      <c r="R101" s="106">
        <f>Q101*H101</f>
        <v>0</v>
      </c>
      <c r="S101" s="106">
        <v>0</v>
      </c>
      <c r="T101" s="107">
        <f>S101*H101</f>
        <v>0</v>
      </c>
      <c r="AR101" s="8" t="s">
        <v>100</v>
      </c>
      <c r="AT101" s="8" t="s">
        <v>60</v>
      </c>
      <c r="AU101" s="8" t="s">
        <v>34</v>
      </c>
      <c r="AY101" s="8" t="s">
        <v>58</v>
      </c>
      <c r="BE101" s="108">
        <f>IF(N101="základní",J101,0)</f>
        <v>0</v>
      </c>
      <c r="BF101" s="108">
        <f>IF(N101="snížená",J101,0)</f>
        <v>0</v>
      </c>
      <c r="BG101" s="108">
        <f>IF(N101="zákl. přenesená",J101,0)</f>
        <v>0</v>
      </c>
      <c r="BH101" s="108">
        <f>IF(N101="sníž. přenesená",J101,0)</f>
        <v>0</v>
      </c>
      <c r="BI101" s="108">
        <f>IF(N101="nulová",J101,0)</f>
        <v>0</v>
      </c>
      <c r="BJ101" s="8" t="s">
        <v>34</v>
      </c>
      <c r="BK101" s="108">
        <f>ROUND(I101*H101,2)</f>
        <v>0</v>
      </c>
      <c r="BL101" s="8" t="s">
        <v>100</v>
      </c>
      <c r="BM101" s="8" t="s">
        <v>72</v>
      </c>
    </row>
    <row r="102" spans="2:51" s="5" customFormat="1" ht="27">
      <c r="B102" s="109"/>
      <c r="C102" s="110"/>
      <c r="D102" s="111" t="s">
        <v>63</v>
      </c>
      <c r="E102" s="112" t="s">
        <v>5</v>
      </c>
      <c r="F102" s="113" t="s">
        <v>120</v>
      </c>
      <c r="G102" s="110"/>
      <c r="H102" s="112" t="s">
        <v>5</v>
      </c>
      <c r="I102" s="114"/>
      <c r="J102" s="110"/>
      <c r="K102" s="110"/>
      <c r="L102" s="115"/>
      <c r="M102" s="116"/>
      <c r="N102" s="117"/>
      <c r="O102" s="117"/>
      <c r="P102" s="117"/>
      <c r="Q102" s="117"/>
      <c r="R102" s="117"/>
      <c r="S102" s="117"/>
      <c r="T102" s="118"/>
      <c r="AT102" s="119" t="s">
        <v>63</v>
      </c>
      <c r="AU102" s="119" t="s">
        <v>34</v>
      </c>
      <c r="AV102" s="5" t="s">
        <v>34</v>
      </c>
      <c r="AW102" s="5" t="s">
        <v>15</v>
      </c>
      <c r="AX102" s="5" t="s">
        <v>33</v>
      </c>
      <c r="AY102" s="119" t="s">
        <v>58</v>
      </c>
    </row>
    <row r="103" spans="2:51" s="5" customFormat="1" ht="40.5">
      <c r="B103" s="109"/>
      <c r="C103" s="110"/>
      <c r="D103" s="111" t="s">
        <v>63</v>
      </c>
      <c r="E103" s="112" t="s">
        <v>5</v>
      </c>
      <c r="F103" s="113" t="s">
        <v>213</v>
      </c>
      <c r="G103" s="110"/>
      <c r="H103" s="112" t="s">
        <v>5</v>
      </c>
      <c r="I103" s="114"/>
      <c r="J103" s="110"/>
      <c r="K103" s="110"/>
      <c r="L103" s="115"/>
      <c r="M103" s="116"/>
      <c r="N103" s="117"/>
      <c r="O103" s="117"/>
      <c r="P103" s="117"/>
      <c r="Q103" s="117"/>
      <c r="R103" s="117"/>
      <c r="S103" s="117"/>
      <c r="T103" s="118"/>
      <c r="AT103" s="119" t="s">
        <v>63</v>
      </c>
      <c r="AU103" s="119" t="s">
        <v>34</v>
      </c>
      <c r="AV103" s="5" t="s">
        <v>34</v>
      </c>
      <c r="AW103" s="5" t="s">
        <v>15</v>
      </c>
      <c r="AX103" s="5" t="s">
        <v>33</v>
      </c>
      <c r="AY103" s="119" t="s">
        <v>58</v>
      </c>
    </row>
    <row r="104" spans="2:51" s="6" customFormat="1" ht="13.5">
      <c r="B104" s="120"/>
      <c r="C104" s="121"/>
      <c r="D104" s="111" t="s">
        <v>63</v>
      </c>
      <c r="E104" s="122" t="s">
        <v>5</v>
      </c>
      <c r="F104" s="123" t="s">
        <v>59</v>
      </c>
      <c r="G104" s="121"/>
      <c r="H104" s="124">
        <v>6</v>
      </c>
      <c r="I104" s="125"/>
      <c r="J104" s="121"/>
      <c r="K104" s="121"/>
      <c r="L104" s="126"/>
      <c r="M104" s="127"/>
      <c r="N104" s="128"/>
      <c r="O104" s="128"/>
      <c r="P104" s="128"/>
      <c r="Q104" s="128"/>
      <c r="R104" s="128"/>
      <c r="S104" s="128"/>
      <c r="T104" s="129"/>
      <c r="AT104" s="130" t="s">
        <v>63</v>
      </c>
      <c r="AU104" s="130" t="s">
        <v>34</v>
      </c>
      <c r="AV104" s="6" t="s">
        <v>35</v>
      </c>
      <c r="AW104" s="6" t="s">
        <v>15</v>
      </c>
      <c r="AX104" s="6" t="s">
        <v>33</v>
      </c>
      <c r="AY104" s="130" t="s">
        <v>58</v>
      </c>
    </row>
    <row r="105" spans="2:51" s="7" customFormat="1" ht="13.5">
      <c r="B105" s="131"/>
      <c r="C105" s="132"/>
      <c r="D105" s="111" t="s">
        <v>63</v>
      </c>
      <c r="E105" s="133" t="s">
        <v>5</v>
      </c>
      <c r="F105" s="134" t="s">
        <v>64</v>
      </c>
      <c r="G105" s="132"/>
      <c r="H105" s="135">
        <v>6</v>
      </c>
      <c r="I105" s="136"/>
      <c r="J105" s="132"/>
      <c r="K105" s="132"/>
      <c r="L105" s="137"/>
      <c r="M105" s="138"/>
      <c r="N105" s="139"/>
      <c r="O105" s="139"/>
      <c r="P105" s="139"/>
      <c r="Q105" s="139"/>
      <c r="R105" s="139"/>
      <c r="S105" s="139"/>
      <c r="T105" s="140"/>
      <c r="AT105" s="141" t="s">
        <v>63</v>
      </c>
      <c r="AU105" s="141" t="s">
        <v>34</v>
      </c>
      <c r="AV105" s="7" t="s">
        <v>62</v>
      </c>
      <c r="AW105" s="7" t="s">
        <v>15</v>
      </c>
      <c r="AX105" s="7" t="s">
        <v>34</v>
      </c>
      <c r="AY105" s="141" t="s">
        <v>58</v>
      </c>
    </row>
    <row r="106" spans="2:65" s="1" customFormat="1" ht="16.5" customHeight="1">
      <c r="B106" s="19"/>
      <c r="C106" s="97" t="s">
        <v>67</v>
      </c>
      <c r="D106" s="97" t="s">
        <v>60</v>
      </c>
      <c r="E106" s="98" t="s">
        <v>121</v>
      </c>
      <c r="F106" s="99" t="s">
        <v>122</v>
      </c>
      <c r="G106" s="100" t="s">
        <v>89</v>
      </c>
      <c r="H106" s="101">
        <v>12</v>
      </c>
      <c r="I106" s="102">
        <v>0</v>
      </c>
      <c r="J106" s="103">
        <f>ROUND(I106*H106,2)</f>
        <v>0</v>
      </c>
      <c r="K106" s="99" t="s">
        <v>5</v>
      </c>
      <c r="L106" s="29"/>
      <c r="M106" s="104" t="s">
        <v>5</v>
      </c>
      <c r="N106" s="105" t="s">
        <v>22</v>
      </c>
      <c r="O106" s="20"/>
      <c r="P106" s="106">
        <f>O106*H106</f>
        <v>0</v>
      </c>
      <c r="Q106" s="106">
        <v>0</v>
      </c>
      <c r="R106" s="106">
        <f>Q106*H106</f>
        <v>0</v>
      </c>
      <c r="S106" s="106">
        <v>0</v>
      </c>
      <c r="T106" s="107">
        <f>S106*H106</f>
        <v>0</v>
      </c>
      <c r="AR106" s="8" t="s">
        <v>100</v>
      </c>
      <c r="AT106" s="8" t="s">
        <v>60</v>
      </c>
      <c r="AU106" s="8" t="s">
        <v>34</v>
      </c>
      <c r="AY106" s="8" t="s">
        <v>58</v>
      </c>
      <c r="BE106" s="108">
        <f>IF(N106="základní",J106,0)</f>
        <v>0</v>
      </c>
      <c r="BF106" s="108">
        <f>IF(N106="snížená",J106,0)</f>
        <v>0</v>
      </c>
      <c r="BG106" s="108">
        <f>IF(N106="zákl. přenesená",J106,0)</f>
        <v>0</v>
      </c>
      <c r="BH106" s="108">
        <f>IF(N106="sníž. přenesená",J106,0)</f>
        <v>0</v>
      </c>
      <c r="BI106" s="108">
        <f>IF(N106="nulová",J106,0)</f>
        <v>0</v>
      </c>
      <c r="BJ106" s="8" t="s">
        <v>34</v>
      </c>
      <c r="BK106" s="108">
        <f>ROUND(I106*H106,2)</f>
        <v>0</v>
      </c>
      <c r="BL106" s="8" t="s">
        <v>100</v>
      </c>
      <c r="BM106" s="8" t="s">
        <v>73</v>
      </c>
    </row>
    <row r="107" spans="2:51" s="5" customFormat="1" ht="27">
      <c r="B107" s="109"/>
      <c r="C107" s="110"/>
      <c r="D107" s="111" t="s">
        <v>63</v>
      </c>
      <c r="E107" s="112" t="s">
        <v>5</v>
      </c>
      <c r="F107" s="113" t="s">
        <v>123</v>
      </c>
      <c r="G107" s="110"/>
      <c r="H107" s="112" t="s">
        <v>5</v>
      </c>
      <c r="I107" s="114"/>
      <c r="J107" s="110"/>
      <c r="K107" s="110"/>
      <c r="L107" s="115"/>
      <c r="M107" s="116"/>
      <c r="N107" s="117"/>
      <c r="O107" s="117"/>
      <c r="P107" s="117"/>
      <c r="Q107" s="117"/>
      <c r="R107" s="117"/>
      <c r="S107" s="117"/>
      <c r="T107" s="118"/>
      <c r="AT107" s="119" t="s">
        <v>63</v>
      </c>
      <c r="AU107" s="119" t="s">
        <v>34</v>
      </c>
      <c r="AV107" s="5" t="s">
        <v>34</v>
      </c>
      <c r="AW107" s="5" t="s">
        <v>15</v>
      </c>
      <c r="AX107" s="5" t="s">
        <v>33</v>
      </c>
      <c r="AY107" s="119" t="s">
        <v>58</v>
      </c>
    </row>
    <row r="108" spans="2:51" s="5" customFormat="1" ht="13.5">
      <c r="B108" s="109"/>
      <c r="C108" s="110"/>
      <c r="D108" s="111" t="s">
        <v>63</v>
      </c>
      <c r="E108" s="112" t="s">
        <v>5</v>
      </c>
      <c r="F108" s="113" t="s">
        <v>214</v>
      </c>
      <c r="G108" s="110"/>
      <c r="H108" s="112" t="s">
        <v>5</v>
      </c>
      <c r="I108" s="114"/>
      <c r="J108" s="110"/>
      <c r="K108" s="110"/>
      <c r="L108" s="115"/>
      <c r="M108" s="116"/>
      <c r="N108" s="117"/>
      <c r="O108" s="117"/>
      <c r="P108" s="117"/>
      <c r="Q108" s="117"/>
      <c r="R108" s="117"/>
      <c r="S108" s="117"/>
      <c r="T108" s="118"/>
      <c r="AT108" s="119" t="s">
        <v>63</v>
      </c>
      <c r="AU108" s="119" t="s">
        <v>34</v>
      </c>
      <c r="AV108" s="5" t="s">
        <v>34</v>
      </c>
      <c r="AW108" s="5" t="s">
        <v>15</v>
      </c>
      <c r="AX108" s="5" t="s">
        <v>33</v>
      </c>
      <c r="AY108" s="119" t="s">
        <v>58</v>
      </c>
    </row>
    <row r="109" spans="2:51" s="6" customFormat="1" ht="13.5">
      <c r="B109" s="120"/>
      <c r="C109" s="121"/>
      <c r="D109" s="111" t="s">
        <v>63</v>
      </c>
      <c r="E109" s="122" t="s">
        <v>5</v>
      </c>
      <c r="F109" s="123" t="s">
        <v>72</v>
      </c>
      <c r="G109" s="121"/>
      <c r="H109" s="124">
        <v>12</v>
      </c>
      <c r="I109" s="125"/>
      <c r="J109" s="121"/>
      <c r="K109" s="121"/>
      <c r="L109" s="126"/>
      <c r="M109" s="127"/>
      <c r="N109" s="128"/>
      <c r="O109" s="128"/>
      <c r="P109" s="128"/>
      <c r="Q109" s="128"/>
      <c r="R109" s="128"/>
      <c r="S109" s="128"/>
      <c r="T109" s="129"/>
      <c r="AT109" s="130" t="s">
        <v>63</v>
      </c>
      <c r="AU109" s="130" t="s">
        <v>34</v>
      </c>
      <c r="AV109" s="6" t="s">
        <v>35</v>
      </c>
      <c r="AW109" s="6" t="s">
        <v>15</v>
      </c>
      <c r="AX109" s="6" t="s">
        <v>33</v>
      </c>
      <c r="AY109" s="130" t="s">
        <v>58</v>
      </c>
    </row>
    <row r="110" spans="2:51" s="7" customFormat="1" ht="13.5">
      <c r="B110" s="131"/>
      <c r="C110" s="132"/>
      <c r="D110" s="111" t="s">
        <v>63</v>
      </c>
      <c r="E110" s="133" t="s">
        <v>5</v>
      </c>
      <c r="F110" s="134" t="s">
        <v>64</v>
      </c>
      <c r="G110" s="132"/>
      <c r="H110" s="135">
        <v>12</v>
      </c>
      <c r="I110" s="136"/>
      <c r="J110" s="132"/>
      <c r="K110" s="132"/>
      <c r="L110" s="137"/>
      <c r="M110" s="138"/>
      <c r="N110" s="139"/>
      <c r="O110" s="139"/>
      <c r="P110" s="139"/>
      <c r="Q110" s="139"/>
      <c r="R110" s="139"/>
      <c r="S110" s="139"/>
      <c r="T110" s="140"/>
      <c r="AT110" s="141" t="s">
        <v>63</v>
      </c>
      <c r="AU110" s="141" t="s">
        <v>34</v>
      </c>
      <c r="AV110" s="7" t="s">
        <v>62</v>
      </c>
      <c r="AW110" s="7" t="s">
        <v>15</v>
      </c>
      <c r="AX110" s="7" t="s">
        <v>34</v>
      </c>
      <c r="AY110" s="141" t="s">
        <v>58</v>
      </c>
    </row>
    <row r="111" spans="2:65" s="1" customFormat="1" ht="16.5" customHeight="1">
      <c r="B111" s="19"/>
      <c r="C111" s="97" t="s">
        <v>68</v>
      </c>
      <c r="D111" s="97" t="s">
        <v>60</v>
      </c>
      <c r="E111" s="98" t="s">
        <v>124</v>
      </c>
      <c r="F111" s="99" t="s">
        <v>125</v>
      </c>
      <c r="G111" s="100" t="s">
        <v>89</v>
      </c>
      <c r="H111" s="101">
        <v>2</v>
      </c>
      <c r="I111" s="102">
        <v>0</v>
      </c>
      <c r="J111" s="103">
        <f>ROUND(I111*H111,2)</f>
        <v>0</v>
      </c>
      <c r="K111" s="99" t="s">
        <v>5</v>
      </c>
      <c r="L111" s="29"/>
      <c r="M111" s="104" t="s">
        <v>5</v>
      </c>
      <c r="N111" s="105" t="s">
        <v>22</v>
      </c>
      <c r="O111" s="20"/>
      <c r="P111" s="106">
        <f>O111*H111</f>
        <v>0</v>
      </c>
      <c r="Q111" s="106">
        <v>0</v>
      </c>
      <c r="R111" s="106">
        <f>Q111*H111</f>
        <v>0</v>
      </c>
      <c r="S111" s="106">
        <v>0</v>
      </c>
      <c r="T111" s="107">
        <f>S111*H111</f>
        <v>0</v>
      </c>
      <c r="AR111" s="8" t="s">
        <v>100</v>
      </c>
      <c r="AT111" s="8" t="s">
        <v>60</v>
      </c>
      <c r="AU111" s="8" t="s">
        <v>34</v>
      </c>
      <c r="AY111" s="8" t="s">
        <v>58</v>
      </c>
      <c r="BE111" s="108">
        <f>IF(N111="základní",J111,0)</f>
        <v>0</v>
      </c>
      <c r="BF111" s="108">
        <f>IF(N111="snížená",J111,0)</f>
        <v>0</v>
      </c>
      <c r="BG111" s="108">
        <f>IF(N111="zákl. přenesená",J111,0)</f>
        <v>0</v>
      </c>
      <c r="BH111" s="108">
        <f>IF(N111="sníž. přenesená",J111,0)</f>
        <v>0</v>
      </c>
      <c r="BI111" s="108">
        <f>IF(N111="nulová",J111,0)</f>
        <v>0</v>
      </c>
      <c r="BJ111" s="8" t="s">
        <v>34</v>
      </c>
      <c r="BK111" s="108">
        <f>ROUND(I111*H111,2)</f>
        <v>0</v>
      </c>
      <c r="BL111" s="8" t="s">
        <v>100</v>
      </c>
      <c r="BM111" s="8" t="s">
        <v>74</v>
      </c>
    </row>
    <row r="112" spans="2:51" s="5" customFormat="1" ht="40.5">
      <c r="B112" s="109"/>
      <c r="C112" s="110"/>
      <c r="D112" s="111" t="s">
        <v>63</v>
      </c>
      <c r="E112" s="112" t="s">
        <v>5</v>
      </c>
      <c r="F112" s="113" t="s">
        <v>238</v>
      </c>
      <c r="G112" s="110"/>
      <c r="H112" s="112" t="s">
        <v>5</v>
      </c>
      <c r="I112" s="114"/>
      <c r="J112" s="110"/>
      <c r="K112" s="110"/>
      <c r="L112" s="115"/>
      <c r="M112" s="116"/>
      <c r="N112" s="117"/>
      <c r="O112" s="117"/>
      <c r="P112" s="117"/>
      <c r="Q112" s="117"/>
      <c r="R112" s="117"/>
      <c r="S112" s="117"/>
      <c r="T112" s="118"/>
      <c r="AT112" s="119" t="s">
        <v>63</v>
      </c>
      <c r="AU112" s="119" t="s">
        <v>34</v>
      </c>
      <c r="AV112" s="5" t="s">
        <v>34</v>
      </c>
      <c r="AW112" s="5" t="s">
        <v>15</v>
      </c>
      <c r="AX112" s="5" t="s">
        <v>33</v>
      </c>
      <c r="AY112" s="119" t="s">
        <v>58</v>
      </c>
    </row>
    <row r="113" spans="2:51" s="5" customFormat="1" ht="27">
      <c r="B113" s="109"/>
      <c r="C113" s="110"/>
      <c r="D113" s="111" t="s">
        <v>63</v>
      </c>
      <c r="E113" s="112" t="s">
        <v>5</v>
      </c>
      <c r="F113" s="113" t="s">
        <v>215</v>
      </c>
      <c r="G113" s="110"/>
      <c r="H113" s="112" t="s">
        <v>5</v>
      </c>
      <c r="I113" s="114"/>
      <c r="J113" s="110"/>
      <c r="K113" s="110"/>
      <c r="L113" s="115"/>
      <c r="M113" s="116"/>
      <c r="N113" s="117"/>
      <c r="O113" s="117"/>
      <c r="P113" s="117"/>
      <c r="Q113" s="117"/>
      <c r="R113" s="117"/>
      <c r="S113" s="117"/>
      <c r="T113" s="118"/>
      <c r="AT113" s="119" t="s">
        <v>63</v>
      </c>
      <c r="AU113" s="119" t="s">
        <v>34</v>
      </c>
      <c r="AV113" s="5" t="s">
        <v>34</v>
      </c>
      <c r="AW113" s="5" t="s">
        <v>15</v>
      </c>
      <c r="AX113" s="5" t="s">
        <v>33</v>
      </c>
      <c r="AY113" s="119" t="s">
        <v>58</v>
      </c>
    </row>
    <row r="114" spans="2:51" s="6" customFormat="1" ht="13.5">
      <c r="B114" s="120"/>
      <c r="C114" s="121"/>
      <c r="D114" s="111" t="s">
        <v>63</v>
      </c>
      <c r="E114" s="122" t="s">
        <v>5</v>
      </c>
      <c r="F114" s="123" t="s">
        <v>35</v>
      </c>
      <c r="G114" s="121"/>
      <c r="H114" s="124">
        <v>2</v>
      </c>
      <c r="I114" s="125"/>
      <c r="J114" s="121"/>
      <c r="K114" s="121"/>
      <c r="L114" s="126"/>
      <c r="M114" s="127"/>
      <c r="N114" s="128"/>
      <c r="O114" s="128"/>
      <c r="P114" s="128"/>
      <c r="Q114" s="128"/>
      <c r="R114" s="128"/>
      <c r="S114" s="128"/>
      <c r="T114" s="129"/>
      <c r="AT114" s="130" t="s">
        <v>63</v>
      </c>
      <c r="AU114" s="130" t="s">
        <v>34</v>
      </c>
      <c r="AV114" s="6" t="s">
        <v>35</v>
      </c>
      <c r="AW114" s="6" t="s">
        <v>15</v>
      </c>
      <c r="AX114" s="6" t="s">
        <v>33</v>
      </c>
      <c r="AY114" s="130" t="s">
        <v>58</v>
      </c>
    </row>
    <row r="115" spans="2:51" s="7" customFormat="1" ht="13.5">
      <c r="B115" s="131"/>
      <c r="C115" s="132"/>
      <c r="D115" s="111" t="s">
        <v>63</v>
      </c>
      <c r="E115" s="133" t="s">
        <v>5</v>
      </c>
      <c r="F115" s="134" t="s">
        <v>64</v>
      </c>
      <c r="G115" s="132"/>
      <c r="H115" s="135">
        <v>2</v>
      </c>
      <c r="I115" s="136"/>
      <c r="J115" s="132"/>
      <c r="K115" s="132"/>
      <c r="L115" s="137"/>
      <c r="M115" s="138"/>
      <c r="N115" s="139"/>
      <c r="O115" s="139"/>
      <c r="P115" s="139"/>
      <c r="Q115" s="139"/>
      <c r="R115" s="139"/>
      <c r="S115" s="139"/>
      <c r="T115" s="140"/>
      <c r="AT115" s="141" t="s">
        <v>63</v>
      </c>
      <c r="AU115" s="141" t="s">
        <v>34</v>
      </c>
      <c r="AV115" s="7" t="s">
        <v>62</v>
      </c>
      <c r="AW115" s="7" t="s">
        <v>15</v>
      </c>
      <c r="AX115" s="7" t="s">
        <v>34</v>
      </c>
      <c r="AY115" s="141" t="s">
        <v>58</v>
      </c>
    </row>
    <row r="116" spans="2:65" s="1" customFormat="1" ht="16.5" customHeight="1">
      <c r="B116" s="19"/>
      <c r="C116" s="97" t="s">
        <v>69</v>
      </c>
      <c r="D116" s="97" t="s">
        <v>60</v>
      </c>
      <c r="E116" s="98" t="s">
        <v>126</v>
      </c>
      <c r="F116" s="99" t="s">
        <v>127</v>
      </c>
      <c r="G116" s="100" t="s">
        <v>89</v>
      </c>
      <c r="H116" s="101">
        <v>2</v>
      </c>
      <c r="I116" s="102">
        <v>0</v>
      </c>
      <c r="J116" s="103">
        <f>ROUND(I116*H116,2)</f>
        <v>0</v>
      </c>
      <c r="K116" s="99" t="s">
        <v>5</v>
      </c>
      <c r="L116" s="29"/>
      <c r="M116" s="104" t="s">
        <v>5</v>
      </c>
      <c r="N116" s="105" t="s">
        <v>22</v>
      </c>
      <c r="O116" s="20"/>
      <c r="P116" s="106">
        <f>O116*H116</f>
        <v>0</v>
      </c>
      <c r="Q116" s="106">
        <v>0</v>
      </c>
      <c r="R116" s="106">
        <f>Q116*H116</f>
        <v>0</v>
      </c>
      <c r="S116" s="106">
        <v>0</v>
      </c>
      <c r="T116" s="107">
        <f>S116*H116</f>
        <v>0</v>
      </c>
      <c r="AR116" s="8" t="s">
        <v>100</v>
      </c>
      <c r="AT116" s="8" t="s">
        <v>60</v>
      </c>
      <c r="AU116" s="8" t="s">
        <v>34</v>
      </c>
      <c r="AY116" s="8" t="s">
        <v>58</v>
      </c>
      <c r="BE116" s="108">
        <f>IF(N116="základní",J116,0)</f>
        <v>0</v>
      </c>
      <c r="BF116" s="108">
        <f>IF(N116="snížená",J116,0)</f>
        <v>0</v>
      </c>
      <c r="BG116" s="108">
        <f>IF(N116="zákl. přenesená",J116,0)</f>
        <v>0</v>
      </c>
      <c r="BH116" s="108">
        <f>IF(N116="sníž. přenesená",J116,0)</f>
        <v>0</v>
      </c>
      <c r="BI116" s="108">
        <f>IF(N116="nulová",J116,0)</f>
        <v>0</v>
      </c>
      <c r="BJ116" s="8" t="s">
        <v>34</v>
      </c>
      <c r="BK116" s="108">
        <f>ROUND(I116*H116,2)</f>
        <v>0</v>
      </c>
      <c r="BL116" s="8" t="s">
        <v>100</v>
      </c>
      <c r="BM116" s="8" t="s">
        <v>76</v>
      </c>
    </row>
    <row r="117" spans="2:51" s="5" customFormat="1" ht="27">
      <c r="B117" s="109"/>
      <c r="C117" s="110"/>
      <c r="D117" s="111" t="s">
        <v>63</v>
      </c>
      <c r="E117" s="112" t="s">
        <v>5</v>
      </c>
      <c r="F117" s="113" t="s">
        <v>128</v>
      </c>
      <c r="G117" s="110"/>
      <c r="H117" s="112" t="s">
        <v>5</v>
      </c>
      <c r="I117" s="114"/>
      <c r="J117" s="110"/>
      <c r="K117" s="110"/>
      <c r="L117" s="115"/>
      <c r="M117" s="116"/>
      <c r="N117" s="117"/>
      <c r="O117" s="117"/>
      <c r="P117" s="117"/>
      <c r="Q117" s="117"/>
      <c r="R117" s="117"/>
      <c r="S117" s="117"/>
      <c r="T117" s="118"/>
      <c r="AT117" s="119" t="s">
        <v>63</v>
      </c>
      <c r="AU117" s="119" t="s">
        <v>34</v>
      </c>
      <c r="AV117" s="5" t="s">
        <v>34</v>
      </c>
      <c r="AW117" s="5" t="s">
        <v>15</v>
      </c>
      <c r="AX117" s="5" t="s">
        <v>33</v>
      </c>
      <c r="AY117" s="119" t="s">
        <v>58</v>
      </c>
    </row>
    <row r="118" spans="2:51" s="5" customFormat="1" ht="13.5">
      <c r="B118" s="109"/>
      <c r="C118" s="110"/>
      <c r="D118" s="111" t="s">
        <v>63</v>
      </c>
      <c r="E118" s="112" t="s">
        <v>5</v>
      </c>
      <c r="F118" s="113" t="s">
        <v>129</v>
      </c>
      <c r="G118" s="110"/>
      <c r="H118" s="112" t="s">
        <v>5</v>
      </c>
      <c r="I118" s="114"/>
      <c r="J118" s="110"/>
      <c r="K118" s="110"/>
      <c r="L118" s="115"/>
      <c r="M118" s="116"/>
      <c r="N118" s="117"/>
      <c r="O118" s="117"/>
      <c r="P118" s="117"/>
      <c r="Q118" s="117"/>
      <c r="R118" s="117"/>
      <c r="S118" s="117"/>
      <c r="T118" s="118"/>
      <c r="AT118" s="119" t="s">
        <v>63</v>
      </c>
      <c r="AU118" s="119" t="s">
        <v>34</v>
      </c>
      <c r="AV118" s="5" t="s">
        <v>34</v>
      </c>
      <c r="AW118" s="5" t="s">
        <v>15</v>
      </c>
      <c r="AX118" s="5" t="s">
        <v>33</v>
      </c>
      <c r="AY118" s="119" t="s">
        <v>58</v>
      </c>
    </row>
    <row r="119" spans="2:51" s="6" customFormat="1" ht="13.5">
      <c r="B119" s="120"/>
      <c r="C119" s="121"/>
      <c r="D119" s="111" t="s">
        <v>63</v>
      </c>
      <c r="E119" s="122" t="s">
        <v>5</v>
      </c>
      <c r="F119" s="123" t="s">
        <v>35</v>
      </c>
      <c r="G119" s="121"/>
      <c r="H119" s="124">
        <v>2</v>
      </c>
      <c r="I119" s="125"/>
      <c r="J119" s="121"/>
      <c r="K119" s="121"/>
      <c r="L119" s="126"/>
      <c r="M119" s="127"/>
      <c r="N119" s="128"/>
      <c r="O119" s="128"/>
      <c r="P119" s="128"/>
      <c r="Q119" s="128"/>
      <c r="R119" s="128"/>
      <c r="S119" s="128"/>
      <c r="T119" s="129"/>
      <c r="AT119" s="130" t="s">
        <v>63</v>
      </c>
      <c r="AU119" s="130" t="s">
        <v>34</v>
      </c>
      <c r="AV119" s="6" t="s">
        <v>35</v>
      </c>
      <c r="AW119" s="6" t="s">
        <v>15</v>
      </c>
      <c r="AX119" s="6" t="s">
        <v>33</v>
      </c>
      <c r="AY119" s="130" t="s">
        <v>58</v>
      </c>
    </row>
    <row r="120" spans="2:51" s="7" customFormat="1" ht="13.5">
      <c r="B120" s="131"/>
      <c r="C120" s="132"/>
      <c r="D120" s="111" t="s">
        <v>63</v>
      </c>
      <c r="E120" s="133" t="s">
        <v>5</v>
      </c>
      <c r="F120" s="134" t="s">
        <v>64</v>
      </c>
      <c r="G120" s="132"/>
      <c r="H120" s="135">
        <v>2</v>
      </c>
      <c r="I120" s="136"/>
      <c r="J120" s="132"/>
      <c r="K120" s="132"/>
      <c r="L120" s="137"/>
      <c r="M120" s="138"/>
      <c r="N120" s="139"/>
      <c r="O120" s="139"/>
      <c r="P120" s="139"/>
      <c r="Q120" s="139"/>
      <c r="R120" s="139"/>
      <c r="S120" s="139"/>
      <c r="T120" s="140"/>
      <c r="AT120" s="141" t="s">
        <v>63</v>
      </c>
      <c r="AU120" s="141" t="s">
        <v>34</v>
      </c>
      <c r="AV120" s="7" t="s">
        <v>62</v>
      </c>
      <c r="AW120" s="7" t="s">
        <v>15</v>
      </c>
      <c r="AX120" s="7" t="s">
        <v>34</v>
      </c>
      <c r="AY120" s="141" t="s">
        <v>58</v>
      </c>
    </row>
    <row r="121" spans="2:65" s="1" customFormat="1" ht="16.5" customHeight="1">
      <c r="B121" s="19"/>
      <c r="C121" s="97" t="s">
        <v>70</v>
      </c>
      <c r="D121" s="97" t="s">
        <v>60</v>
      </c>
      <c r="E121" s="98" t="s">
        <v>130</v>
      </c>
      <c r="F121" s="99" t="s">
        <v>131</v>
      </c>
      <c r="G121" s="100" t="s">
        <v>89</v>
      </c>
      <c r="H121" s="101">
        <v>3</v>
      </c>
      <c r="I121" s="102">
        <v>0</v>
      </c>
      <c r="J121" s="103">
        <f>ROUND(I121*H121,2)</f>
        <v>0</v>
      </c>
      <c r="K121" s="99" t="s">
        <v>5</v>
      </c>
      <c r="L121" s="29"/>
      <c r="M121" s="104" t="s">
        <v>5</v>
      </c>
      <c r="N121" s="105" t="s">
        <v>22</v>
      </c>
      <c r="O121" s="20"/>
      <c r="P121" s="106">
        <f>O121*H121</f>
        <v>0</v>
      </c>
      <c r="Q121" s="106">
        <v>0</v>
      </c>
      <c r="R121" s="106">
        <f>Q121*H121</f>
        <v>0</v>
      </c>
      <c r="S121" s="106">
        <v>0</v>
      </c>
      <c r="T121" s="107">
        <f>S121*H121</f>
        <v>0</v>
      </c>
      <c r="AR121" s="8" t="s">
        <v>100</v>
      </c>
      <c r="AT121" s="8" t="s">
        <v>60</v>
      </c>
      <c r="AU121" s="8" t="s">
        <v>34</v>
      </c>
      <c r="AY121" s="8" t="s">
        <v>58</v>
      </c>
      <c r="BE121" s="108">
        <f>IF(N121="základní",J121,0)</f>
        <v>0</v>
      </c>
      <c r="BF121" s="108">
        <f>IF(N121="snížená",J121,0)</f>
        <v>0</v>
      </c>
      <c r="BG121" s="108">
        <f>IF(N121="zákl. přenesená",J121,0)</f>
        <v>0</v>
      </c>
      <c r="BH121" s="108">
        <f>IF(N121="sníž. přenesená",J121,0)</f>
        <v>0</v>
      </c>
      <c r="BI121" s="108">
        <f>IF(N121="nulová",J121,0)</f>
        <v>0</v>
      </c>
      <c r="BJ121" s="8" t="s">
        <v>34</v>
      </c>
      <c r="BK121" s="108">
        <f>ROUND(I121*H121,2)</f>
        <v>0</v>
      </c>
      <c r="BL121" s="8" t="s">
        <v>100</v>
      </c>
      <c r="BM121" s="8" t="s">
        <v>78</v>
      </c>
    </row>
    <row r="122" spans="2:51" s="5" customFormat="1" ht="13.5">
      <c r="B122" s="109"/>
      <c r="C122" s="110"/>
      <c r="D122" s="111" t="s">
        <v>63</v>
      </c>
      <c r="E122" s="112" t="s">
        <v>5</v>
      </c>
      <c r="F122" s="113" t="s">
        <v>132</v>
      </c>
      <c r="G122" s="110"/>
      <c r="H122" s="112" t="s">
        <v>5</v>
      </c>
      <c r="I122" s="114"/>
      <c r="J122" s="110"/>
      <c r="K122" s="110"/>
      <c r="L122" s="115"/>
      <c r="M122" s="116"/>
      <c r="N122" s="117"/>
      <c r="O122" s="117"/>
      <c r="P122" s="117"/>
      <c r="Q122" s="117"/>
      <c r="R122" s="117"/>
      <c r="S122" s="117"/>
      <c r="T122" s="118"/>
      <c r="AT122" s="119" t="s">
        <v>63</v>
      </c>
      <c r="AU122" s="119" t="s">
        <v>34</v>
      </c>
      <c r="AV122" s="5" t="s">
        <v>34</v>
      </c>
      <c r="AW122" s="5" t="s">
        <v>15</v>
      </c>
      <c r="AX122" s="5" t="s">
        <v>33</v>
      </c>
      <c r="AY122" s="119" t="s">
        <v>58</v>
      </c>
    </row>
    <row r="123" spans="2:51" s="5" customFormat="1" ht="13.5">
      <c r="B123" s="109"/>
      <c r="C123" s="110"/>
      <c r="D123" s="111" t="s">
        <v>63</v>
      </c>
      <c r="E123" s="112" t="s">
        <v>5</v>
      </c>
      <c r="F123" s="113" t="s">
        <v>133</v>
      </c>
      <c r="G123" s="110"/>
      <c r="H123" s="112" t="s">
        <v>5</v>
      </c>
      <c r="I123" s="114"/>
      <c r="J123" s="110"/>
      <c r="K123" s="110"/>
      <c r="L123" s="115"/>
      <c r="M123" s="116"/>
      <c r="N123" s="117"/>
      <c r="O123" s="117"/>
      <c r="P123" s="117"/>
      <c r="Q123" s="117"/>
      <c r="R123" s="117"/>
      <c r="S123" s="117"/>
      <c r="T123" s="118"/>
      <c r="AT123" s="119" t="s">
        <v>63</v>
      </c>
      <c r="AU123" s="119" t="s">
        <v>34</v>
      </c>
      <c r="AV123" s="5" t="s">
        <v>34</v>
      </c>
      <c r="AW123" s="5" t="s">
        <v>15</v>
      </c>
      <c r="AX123" s="5" t="s">
        <v>33</v>
      </c>
      <c r="AY123" s="119" t="s">
        <v>58</v>
      </c>
    </row>
    <row r="124" spans="2:51" s="6" customFormat="1" ht="13.5">
      <c r="B124" s="120"/>
      <c r="C124" s="121"/>
      <c r="D124" s="111" t="s">
        <v>63</v>
      </c>
      <c r="E124" s="122" t="s">
        <v>5</v>
      </c>
      <c r="F124" s="123" t="s">
        <v>65</v>
      </c>
      <c r="G124" s="121"/>
      <c r="H124" s="124">
        <v>3</v>
      </c>
      <c r="I124" s="125"/>
      <c r="J124" s="121"/>
      <c r="K124" s="121"/>
      <c r="L124" s="126"/>
      <c r="M124" s="127"/>
      <c r="N124" s="128"/>
      <c r="O124" s="128"/>
      <c r="P124" s="128"/>
      <c r="Q124" s="128"/>
      <c r="R124" s="128"/>
      <c r="S124" s="128"/>
      <c r="T124" s="129"/>
      <c r="AT124" s="130" t="s">
        <v>63</v>
      </c>
      <c r="AU124" s="130" t="s">
        <v>34</v>
      </c>
      <c r="AV124" s="6" t="s">
        <v>35</v>
      </c>
      <c r="AW124" s="6" t="s">
        <v>15</v>
      </c>
      <c r="AX124" s="6" t="s">
        <v>33</v>
      </c>
      <c r="AY124" s="130" t="s">
        <v>58</v>
      </c>
    </row>
    <row r="125" spans="2:51" s="7" customFormat="1" ht="13.5">
      <c r="B125" s="131"/>
      <c r="C125" s="132"/>
      <c r="D125" s="111" t="s">
        <v>63</v>
      </c>
      <c r="E125" s="133" t="s">
        <v>5</v>
      </c>
      <c r="F125" s="134" t="s">
        <v>64</v>
      </c>
      <c r="G125" s="132"/>
      <c r="H125" s="135">
        <v>3</v>
      </c>
      <c r="I125" s="136"/>
      <c r="J125" s="132"/>
      <c r="K125" s="132"/>
      <c r="L125" s="137"/>
      <c r="M125" s="138"/>
      <c r="N125" s="139"/>
      <c r="O125" s="139"/>
      <c r="P125" s="139"/>
      <c r="Q125" s="139"/>
      <c r="R125" s="139"/>
      <c r="S125" s="139"/>
      <c r="T125" s="140"/>
      <c r="AT125" s="141" t="s">
        <v>63</v>
      </c>
      <c r="AU125" s="141" t="s">
        <v>34</v>
      </c>
      <c r="AV125" s="7" t="s">
        <v>62</v>
      </c>
      <c r="AW125" s="7" t="s">
        <v>15</v>
      </c>
      <c r="AX125" s="7" t="s">
        <v>34</v>
      </c>
      <c r="AY125" s="141" t="s">
        <v>58</v>
      </c>
    </row>
    <row r="126" spans="2:65" s="1" customFormat="1" ht="16.5" customHeight="1">
      <c r="B126" s="19"/>
      <c r="C126" s="97" t="s">
        <v>71</v>
      </c>
      <c r="D126" s="97" t="s">
        <v>60</v>
      </c>
      <c r="E126" s="98" t="s">
        <v>134</v>
      </c>
      <c r="F126" s="99" t="s">
        <v>135</v>
      </c>
      <c r="G126" s="100" t="s">
        <v>89</v>
      </c>
      <c r="H126" s="101">
        <v>1</v>
      </c>
      <c r="I126" s="102">
        <v>0</v>
      </c>
      <c r="J126" s="103">
        <f>ROUND(I126*H126,2)</f>
        <v>0</v>
      </c>
      <c r="K126" s="99" t="s">
        <v>5</v>
      </c>
      <c r="L126" s="29"/>
      <c r="M126" s="104" t="s">
        <v>5</v>
      </c>
      <c r="N126" s="105" t="s">
        <v>22</v>
      </c>
      <c r="O126" s="20"/>
      <c r="P126" s="106">
        <f>O126*H126</f>
        <v>0</v>
      </c>
      <c r="Q126" s="106">
        <v>0</v>
      </c>
      <c r="R126" s="106">
        <f>Q126*H126</f>
        <v>0</v>
      </c>
      <c r="S126" s="106">
        <v>0</v>
      </c>
      <c r="T126" s="107">
        <f>S126*H126</f>
        <v>0</v>
      </c>
      <c r="AR126" s="8" t="s">
        <v>100</v>
      </c>
      <c r="AT126" s="8" t="s">
        <v>60</v>
      </c>
      <c r="AU126" s="8" t="s">
        <v>34</v>
      </c>
      <c r="AY126" s="8" t="s">
        <v>58</v>
      </c>
      <c r="BE126" s="108">
        <f>IF(N126="základní",J126,0)</f>
        <v>0</v>
      </c>
      <c r="BF126" s="108">
        <f>IF(N126="snížená",J126,0)</f>
        <v>0</v>
      </c>
      <c r="BG126" s="108">
        <f>IF(N126="zákl. přenesená",J126,0)</f>
        <v>0</v>
      </c>
      <c r="BH126" s="108">
        <f>IF(N126="sníž. přenesená",J126,0)</f>
        <v>0</v>
      </c>
      <c r="BI126" s="108">
        <f>IF(N126="nulová",J126,0)</f>
        <v>0</v>
      </c>
      <c r="BJ126" s="8" t="s">
        <v>34</v>
      </c>
      <c r="BK126" s="108">
        <f>ROUND(I126*H126,2)</f>
        <v>0</v>
      </c>
      <c r="BL126" s="8" t="s">
        <v>100</v>
      </c>
      <c r="BM126" s="8" t="s">
        <v>79</v>
      </c>
    </row>
    <row r="127" spans="2:51" s="5" customFormat="1" ht="13.5">
      <c r="B127" s="109"/>
      <c r="C127" s="110"/>
      <c r="D127" s="111" t="s">
        <v>63</v>
      </c>
      <c r="E127" s="112" t="s">
        <v>5</v>
      </c>
      <c r="F127" s="149" t="s">
        <v>216</v>
      </c>
      <c r="G127" s="110"/>
      <c r="H127" s="112" t="s">
        <v>5</v>
      </c>
      <c r="I127" s="114"/>
      <c r="J127" s="110"/>
      <c r="K127" s="110"/>
      <c r="L127" s="115"/>
      <c r="M127" s="116"/>
      <c r="N127" s="117"/>
      <c r="O127" s="117"/>
      <c r="P127" s="117"/>
      <c r="Q127" s="117"/>
      <c r="R127" s="117"/>
      <c r="S127" s="117"/>
      <c r="T127" s="118"/>
      <c r="AT127" s="119" t="s">
        <v>63</v>
      </c>
      <c r="AU127" s="119" t="s">
        <v>34</v>
      </c>
      <c r="AV127" s="5" t="s">
        <v>34</v>
      </c>
      <c r="AW127" s="5" t="s">
        <v>15</v>
      </c>
      <c r="AX127" s="5" t="s">
        <v>33</v>
      </c>
      <c r="AY127" s="119" t="s">
        <v>58</v>
      </c>
    </row>
    <row r="128" spans="2:51" s="5" customFormat="1" ht="13.5">
      <c r="B128" s="109"/>
      <c r="C128" s="110"/>
      <c r="D128" s="111" t="s">
        <v>63</v>
      </c>
      <c r="E128" s="112" t="s">
        <v>5</v>
      </c>
      <c r="F128" s="113" t="s">
        <v>136</v>
      </c>
      <c r="G128" s="110"/>
      <c r="H128" s="112" t="s">
        <v>5</v>
      </c>
      <c r="I128" s="114"/>
      <c r="J128" s="110"/>
      <c r="K128" s="110"/>
      <c r="L128" s="115"/>
      <c r="M128" s="116"/>
      <c r="N128" s="117"/>
      <c r="O128" s="117"/>
      <c r="P128" s="117"/>
      <c r="Q128" s="117"/>
      <c r="R128" s="117"/>
      <c r="S128" s="117"/>
      <c r="T128" s="118"/>
      <c r="AT128" s="119" t="s">
        <v>63</v>
      </c>
      <c r="AU128" s="119" t="s">
        <v>34</v>
      </c>
      <c r="AV128" s="5" t="s">
        <v>34</v>
      </c>
      <c r="AW128" s="5" t="s">
        <v>15</v>
      </c>
      <c r="AX128" s="5" t="s">
        <v>33</v>
      </c>
      <c r="AY128" s="119" t="s">
        <v>58</v>
      </c>
    </row>
    <row r="129" spans="2:51" s="6" customFormat="1" ht="13.5">
      <c r="B129" s="120"/>
      <c r="C129" s="121"/>
      <c r="D129" s="111" t="s">
        <v>63</v>
      </c>
      <c r="E129" s="122" t="s">
        <v>5</v>
      </c>
      <c r="F129" s="123" t="s">
        <v>34</v>
      </c>
      <c r="G129" s="121"/>
      <c r="H129" s="124">
        <v>1</v>
      </c>
      <c r="I129" s="125"/>
      <c r="J129" s="121"/>
      <c r="K129" s="121"/>
      <c r="L129" s="126"/>
      <c r="M129" s="127"/>
      <c r="N129" s="128"/>
      <c r="O129" s="128"/>
      <c r="P129" s="128"/>
      <c r="Q129" s="128"/>
      <c r="R129" s="128"/>
      <c r="S129" s="128"/>
      <c r="T129" s="129"/>
      <c r="AT129" s="130" t="s">
        <v>63</v>
      </c>
      <c r="AU129" s="130" t="s">
        <v>34</v>
      </c>
      <c r="AV129" s="6" t="s">
        <v>35</v>
      </c>
      <c r="AW129" s="6" t="s">
        <v>15</v>
      </c>
      <c r="AX129" s="6" t="s">
        <v>33</v>
      </c>
      <c r="AY129" s="130" t="s">
        <v>58</v>
      </c>
    </row>
    <row r="130" spans="2:51" s="7" customFormat="1" ht="13.5">
      <c r="B130" s="131"/>
      <c r="C130" s="132"/>
      <c r="D130" s="111" t="s">
        <v>63</v>
      </c>
      <c r="E130" s="133" t="s">
        <v>5</v>
      </c>
      <c r="F130" s="134" t="s">
        <v>64</v>
      </c>
      <c r="G130" s="132"/>
      <c r="H130" s="135">
        <v>1</v>
      </c>
      <c r="I130" s="136"/>
      <c r="J130" s="132"/>
      <c r="K130" s="132"/>
      <c r="L130" s="137"/>
      <c r="M130" s="138"/>
      <c r="N130" s="139"/>
      <c r="O130" s="139"/>
      <c r="P130" s="139"/>
      <c r="Q130" s="139"/>
      <c r="R130" s="139"/>
      <c r="S130" s="139"/>
      <c r="T130" s="140"/>
      <c r="AT130" s="141" t="s">
        <v>63</v>
      </c>
      <c r="AU130" s="141" t="s">
        <v>34</v>
      </c>
      <c r="AV130" s="7" t="s">
        <v>62</v>
      </c>
      <c r="AW130" s="7" t="s">
        <v>15</v>
      </c>
      <c r="AX130" s="7" t="s">
        <v>34</v>
      </c>
      <c r="AY130" s="141" t="s">
        <v>58</v>
      </c>
    </row>
    <row r="131" spans="2:65" s="1" customFormat="1" ht="16.5" customHeight="1">
      <c r="B131" s="19"/>
      <c r="C131" s="97" t="s">
        <v>2</v>
      </c>
      <c r="D131" s="97" t="s">
        <v>60</v>
      </c>
      <c r="E131" s="98" t="s">
        <v>137</v>
      </c>
      <c r="F131" s="99" t="s">
        <v>138</v>
      </c>
      <c r="G131" s="100" t="s">
        <v>89</v>
      </c>
      <c r="H131" s="101">
        <v>1</v>
      </c>
      <c r="I131" s="102">
        <v>0</v>
      </c>
      <c r="J131" s="103">
        <f>ROUND(I131*H131,2)</f>
        <v>0</v>
      </c>
      <c r="K131" s="99" t="s">
        <v>5</v>
      </c>
      <c r="L131" s="29"/>
      <c r="M131" s="104" t="s">
        <v>5</v>
      </c>
      <c r="N131" s="105" t="s">
        <v>22</v>
      </c>
      <c r="O131" s="20"/>
      <c r="P131" s="106">
        <f>O131*H131</f>
        <v>0</v>
      </c>
      <c r="Q131" s="106">
        <v>0</v>
      </c>
      <c r="R131" s="106">
        <f>Q131*H131</f>
        <v>0</v>
      </c>
      <c r="S131" s="106">
        <v>0</v>
      </c>
      <c r="T131" s="107">
        <f>S131*H131</f>
        <v>0</v>
      </c>
      <c r="AR131" s="8" t="s">
        <v>100</v>
      </c>
      <c r="AT131" s="8" t="s">
        <v>60</v>
      </c>
      <c r="AU131" s="8" t="s">
        <v>34</v>
      </c>
      <c r="AY131" s="8" t="s">
        <v>58</v>
      </c>
      <c r="BE131" s="108">
        <f>IF(N131="základní",J131,0)</f>
        <v>0</v>
      </c>
      <c r="BF131" s="108">
        <f>IF(N131="snížená",J131,0)</f>
        <v>0</v>
      </c>
      <c r="BG131" s="108">
        <f>IF(N131="zákl. přenesená",J131,0)</f>
        <v>0</v>
      </c>
      <c r="BH131" s="108">
        <f>IF(N131="sníž. přenesená",J131,0)</f>
        <v>0</v>
      </c>
      <c r="BI131" s="108">
        <f>IF(N131="nulová",J131,0)</f>
        <v>0</v>
      </c>
      <c r="BJ131" s="8" t="s">
        <v>34</v>
      </c>
      <c r="BK131" s="108">
        <f>ROUND(I131*H131,2)</f>
        <v>0</v>
      </c>
      <c r="BL131" s="8" t="s">
        <v>100</v>
      </c>
      <c r="BM131" s="8" t="s">
        <v>84</v>
      </c>
    </row>
    <row r="132" spans="2:51" s="5" customFormat="1" ht="27">
      <c r="B132" s="109"/>
      <c r="C132" s="110"/>
      <c r="D132" s="111" t="s">
        <v>63</v>
      </c>
      <c r="E132" s="112" t="s">
        <v>5</v>
      </c>
      <c r="F132" s="113" t="s">
        <v>217</v>
      </c>
      <c r="G132" s="110"/>
      <c r="H132" s="112" t="s">
        <v>5</v>
      </c>
      <c r="I132" s="114"/>
      <c r="J132" s="110"/>
      <c r="K132" s="110"/>
      <c r="L132" s="115"/>
      <c r="M132" s="116"/>
      <c r="N132" s="117"/>
      <c r="O132" s="117"/>
      <c r="P132" s="117"/>
      <c r="Q132" s="117"/>
      <c r="R132" s="117"/>
      <c r="S132" s="117"/>
      <c r="T132" s="118"/>
      <c r="AT132" s="119" t="s">
        <v>63</v>
      </c>
      <c r="AU132" s="119" t="s">
        <v>34</v>
      </c>
      <c r="AV132" s="5" t="s">
        <v>34</v>
      </c>
      <c r="AW132" s="5" t="s">
        <v>15</v>
      </c>
      <c r="AX132" s="5" t="s">
        <v>33</v>
      </c>
      <c r="AY132" s="119" t="s">
        <v>58</v>
      </c>
    </row>
    <row r="133" spans="2:51" s="6" customFormat="1" ht="13.5">
      <c r="B133" s="120"/>
      <c r="C133" s="121"/>
      <c r="D133" s="111" t="s">
        <v>63</v>
      </c>
      <c r="E133" s="122" t="s">
        <v>5</v>
      </c>
      <c r="F133" s="123" t="s">
        <v>34</v>
      </c>
      <c r="G133" s="121"/>
      <c r="H133" s="124">
        <v>1</v>
      </c>
      <c r="I133" s="125"/>
      <c r="J133" s="121"/>
      <c r="K133" s="121"/>
      <c r="L133" s="126"/>
      <c r="M133" s="127"/>
      <c r="N133" s="128"/>
      <c r="O133" s="128"/>
      <c r="P133" s="128"/>
      <c r="Q133" s="128"/>
      <c r="R133" s="128"/>
      <c r="S133" s="128"/>
      <c r="T133" s="129"/>
      <c r="AT133" s="130" t="s">
        <v>63</v>
      </c>
      <c r="AU133" s="130" t="s">
        <v>34</v>
      </c>
      <c r="AV133" s="6" t="s">
        <v>35</v>
      </c>
      <c r="AW133" s="6" t="s">
        <v>15</v>
      </c>
      <c r="AX133" s="6" t="s">
        <v>33</v>
      </c>
      <c r="AY133" s="130" t="s">
        <v>58</v>
      </c>
    </row>
    <row r="134" spans="2:51" s="7" customFormat="1" ht="13.5">
      <c r="B134" s="131"/>
      <c r="C134" s="132"/>
      <c r="D134" s="111" t="s">
        <v>63</v>
      </c>
      <c r="E134" s="133" t="s">
        <v>5</v>
      </c>
      <c r="F134" s="134" t="s">
        <v>64</v>
      </c>
      <c r="G134" s="132"/>
      <c r="H134" s="135">
        <v>1</v>
      </c>
      <c r="I134" s="136"/>
      <c r="J134" s="132"/>
      <c r="K134" s="132"/>
      <c r="L134" s="137"/>
      <c r="M134" s="138"/>
      <c r="N134" s="139"/>
      <c r="O134" s="139"/>
      <c r="P134" s="139"/>
      <c r="Q134" s="139"/>
      <c r="R134" s="139"/>
      <c r="S134" s="139"/>
      <c r="T134" s="140"/>
      <c r="AT134" s="141" t="s">
        <v>63</v>
      </c>
      <c r="AU134" s="141" t="s">
        <v>34</v>
      </c>
      <c r="AV134" s="7" t="s">
        <v>62</v>
      </c>
      <c r="AW134" s="7" t="s">
        <v>15</v>
      </c>
      <c r="AX134" s="7" t="s">
        <v>34</v>
      </c>
      <c r="AY134" s="141" t="s">
        <v>58</v>
      </c>
    </row>
    <row r="135" spans="2:65" s="1" customFormat="1" ht="16.5" customHeight="1">
      <c r="B135" s="19"/>
      <c r="C135" s="97" t="s">
        <v>74</v>
      </c>
      <c r="D135" s="97" t="s">
        <v>60</v>
      </c>
      <c r="E135" s="98" t="s">
        <v>139</v>
      </c>
      <c r="F135" s="99" t="s">
        <v>140</v>
      </c>
      <c r="G135" s="100" t="s">
        <v>89</v>
      </c>
      <c r="H135" s="101">
        <v>1</v>
      </c>
      <c r="I135" s="102">
        <v>0</v>
      </c>
      <c r="J135" s="103">
        <f>ROUND(I135*H135,2)</f>
        <v>0</v>
      </c>
      <c r="K135" s="99" t="s">
        <v>5</v>
      </c>
      <c r="L135" s="29"/>
      <c r="M135" s="104" t="s">
        <v>5</v>
      </c>
      <c r="N135" s="105" t="s">
        <v>22</v>
      </c>
      <c r="O135" s="20"/>
      <c r="P135" s="106">
        <f>O135*H135</f>
        <v>0</v>
      </c>
      <c r="Q135" s="106">
        <v>0</v>
      </c>
      <c r="R135" s="106">
        <f>Q135*H135</f>
        <v>0</v>
      </c>
      <c r="S135" s="106">
        <v>0</v>
      </c>
      <c r="T135" s="107">
        <f>S135*H135</f>
        <v>0</v>
      </c>
      <c r="AR135" s="8" t="s">
        <v>100</v>
      </c>
      <c r="AT135" s="8" t="s">
        <v>60</v>
      </c>
      <c r="AU135" s="8" t="s">
        <v>34</v>
      </c>
      <c r="AY135" s="8" t="s">
        <v>58</v>
      </c>
      <c r="BE135" s="108">
        <f>IF(N135="základní",J135,0)</f>
        <v>0</v>
      </c>
      <c r="BF135" s="108">
        <f>IF(N135="snížená",J135,0)</f>
        <v>0</v>
      </c>
      <c r="BG135" s="108">
        <f>IF(N135="zákl. přenesená",J135,0)</f>
        <v>0</v>
      </c>
      <c r="BH135" s="108">
        <f>IF(N135="sníž. přenesená",J135,0)</f>
        <v>0</v>
      </c>
      <c r="BI135" s="108">
        <f>IF(N135="nulová",J135,0)</f>
        <v>0</v>
      </c>
      <c r="BJ135" s="8" t="s">
        <v>34</v>
      </c>
      <c r="BK135" s="108">
        <f>ROUND(I135*H135,2)</f>
        <v>0</v>
      </c>
      <c r="BL135" s="8" t="s">
        <v>100</v>
      </c>
      <c r="BM135" s="8" t="s">
        <v>86</v>
      </c>
    </row>
    <row r="136" spans="2:51" s="5" customFormat="1" ht="40.5">
      <c r="B136" s="109"/>
      <c r="C136" s="110"/>
      <c r="D136" s="111" t="s">
        <v>63</v>
      </c>
      <c r="E136" s="112" t="s">
        <v>5</v>
      </c>
      <c r="F136" s="113" t="s">
        <v>218</v>
      </c>
      <c r="G136" s="110"/>
      <c r="H136" s="112" t="s">
        <v>5</v>
      </c>
      <c r="I136" s="114"/>
      <c r="J136" s="110"/>
      <c r="K136" s="110"/>
      <c r="L136" s="115"/>
      <c r="M136" s="116"/>
      <c r="N136" s="117"/>
      <c r="O136" s="117"/>
      <c r="P136" s="117"/>
      <c r="Q136" s="117"/>
      <c r="R136" s="117"/>
      <c r="S136" s="117"/>
      <c r="T136" s="118"/>
      <c r="AT136" s="119" t="s">
        <v>63</v>
      </c>
      <c r="AU136" s="119" t="s">
        <v>34</v>
      </c>
      <c r="AV136" s="5" t="s">
        <v>34</v>
      </c>
      <c r="AW136" s="5" t="s">
        <v>15</v>
      </c>
      <c r="AX136" s="5" t="s">
        <v>33</v>
      </c>
      <c r="AY136" s="119" t="s">
        <v>58</v>
      </c>
    </row>
    <row r="137" spans="2:51" s="6" customFormat="1" ht="13.5">
      <c r="B137" s="120"/>
      <c r="C137" s="121"/>
      <c r="D137" s="111" t="s">
        <v>63</v>
      </c>
      <c r="E137" s="122" t="s">
        <v>5</v>
      </c>
      <c r="F137" s="123" t="s">
        <v>34</v>
      </c>
      <c r="G137" s="121"/>
      <c r="H137" s="124">
        <v>1</v>
      </c>
      <c r="I137" s="125"/>
      <c r="J137" s="121"/>
      <c r="K137" s="121"/>
      <c r="L137" s="126"/>
      <c r="M137" s="127"/>
      <c r="N137" s="128"/>
      <c r="O137" s="128"/>
      <c r="P137" s="128"/>
      <c r="Q137" s="128"/>
      <c r="R137" s="128"/>
      <c r="S137" s="128"/>
      <c r="T137" s="129"/>
      <c r="AT137" s="130" t="s">
        <v>63</v>
      </c>
      <c r="AU137" s="130" t="s">
        <v>34</v>
      </c>
      <c r="AV137" s="6" t="s">
        <v>35</v>
      </c>
      <c r="AW137" s="6" t="s">
        <v>15</v>
      </c>
      <c r="AX137" s="6" t="s">
        <v>33</v>
      </c>
      <c r="AY137" s="130" t="s">
        <v>58</v>
      </c>
    </row>
    <row r="138" spans="2:51" s="7" customFormat="1" ht="13.5">
      <c r="B138" s="131"/>
      <c r="C138" s="132"/>
      <c r="D138" s="111" t="s">
        <v>63</v>
      </c>
      <c r="E138" s="133" t="s">
        <v>5</v>
      </c>
      <c r="F138" s="134" t="s">
        <v>64</v>
      </c>
      <c r="G138" s="132"/>
      <c r="H138" s="135">
        <v>1</v>
      </c>
      <c r="I138" s="136"/>
      <c r="J138" s="132"/>
      <c r="K138" s="132"/>
      <c r="L138" s="137"/>
      <c r="M138" s="138"/>
      <c r="N138" s="139"/>
      <c r="O138" s="139"/>
      <c r="P138" s="139"/>
      <c r="Q138" s="139"/>
      <c r="R138" s="139"/>
      <c r="S138" s="139"/>
      <c r="T138" s="140"/>
      <c r="AT138" s="141" t="s">
        <v>63</v>
      </c>
      <c r="AU138" s="141" t="s">
        <v>34</v>
      </c>
      <c r="AV138" s="7" t="s">
        <v>62</v>
      </c>
      <c r="AW138" s="7" t="s">
        <v>15</v>
      </c>
      <c r="AX138" s="7" t="s">
        <v>34</v>
      </c>
      <c r="AY138" s="141" t="s">
        <v>58</v>
      </c>
    </row>
    <row r="139" spans="2:65" s="1" customFormat="1" ht="16.5" customHeight="1">
      <c r="B139" s="19"/>
      <c r="C139" s="97" t="s">
        <v>75</v>
      </c>
      <c r="D139" s="97" t="s">
        <v>60</v>
      </c>
      <c r="E139" s="98" t="s">
        <v>141</v>
      </c>
      <c r="F139" s="99" t="s">
        <v>142</v>
      </c>
      <c r="G139" s="100" t="s">
        <v>89</v>
      </c>
      <c r="H139" s="101">
        <v>40</v>
      </c>
      <c r="I139" s="102">
        <v>0</v>
      </c>
      <c r="J139" s="103">
        <f>ROUND(I139*H139,2)</f>
        <v>0</v>
      </c>
      <c r="K139" s="99" t="s">
        <v>5</v>
      </c>
      <c r="L139" s="29"/>
      <c r="M139" s="104" t="s">
        <v>5</v>
      </c>
      <c r="N139" s="105" t="s">
        <v>22</v>
      </c>
      <c r="O139" s="20"/>
      <c r="P139" s="106">
        <f>O139*H139</f>
        <v>0</v>
      </c>
      <c r="Q139" s="106">
        <v>0</v>
      </c>
      <c r="R139" s="106">
        <f>Q139*H139</f>
        <v>0</v>
      </c>
      <c r="S139" s="106">
        <v>0</v>
      </c>
      <c r="T139" s="107">
        <f>S139*H139</f>
        <v>0</v>
      </c>
      <c r="AR139" s="8" t="s">
        <v>100</v>
      </c>
      <c r="AT139" s="8" t="s">
        <v>60</v>
      </c>
      <c r="AU139" s="8" t="s">
        <v>34</v>
      </c>
      <c r="AY139" s="8" t="s">
        <v>58</v>
      </c>
      <c r="BE139" s="108">
        <f>IF(N139="základní",J139,0)</f>
        <v>0</v>
      </c>
      <c r="BF139" s="108">
        <f>IF(N139="snížená",J139,0)</f>
        <v>0</v>
      </c>
      <c r="BG139" s="108">
        <f>IF(N139="zákl. přenesená",J139,0)</f>
        <v>0</v>
      </c>
      <c r="BH139" s="108">
        <f>IF(N139="sníž. přenesená",J139,0)</f>
        <v>0</v>
      </c>
      <c r="BI139" s="108">
        <f>IF(N139="nulová",J139,0)</f>
        <v>0</v>
      </c>
      <c r="BJ139" s="8" t="s">
        <v>34</v>
      </c>
      <c r="BK139" s="108">
        <f>ROUND(I139*H139,2)</f>
        <v>0</v>
      </c>
      <c r="BL139" s="8" t="s">
        <v>100</v>
      </c>
      <c r="BM139" s="8" t="s">
        <v>88</v>
      </c>
    </row>
    <row r="140" spans="2:51" s="5" customFormat="1" ht="67.9" customHeight="1">
      <c r="B140" s="109"/>
      <c r="C140" s="110"/>
      <c r="D140" s="111" t="s">
        <v>63</v>
      </c>
      <c r="E140" s="112" t="s">
        <v>5</v>
      </c>
      <c r="F140" s="113" t="s">
        <v>242</v>
      </c>
      <c r="G140" s="110"/>
      <c r="H140" s="112" t="s">
        <v>5</v>
      </c>
      <c r="I140" s="114"/>
      <c r="J140" s="110"/>
      <c r="K140" s="110"/>
      <c r="L140" s="115"/>
      <c r="M140" s="116"/>
      <c r="N140" s="117"/>
      <c r="O140" s="117"/>
      <c r="P140" s="117"/>
      <c r="Q140" s="117"/>
      <c r="R140" s="117"/>
      <c r="S140" s="117"/>
      <c r="T140" s="118"/>
      <c r="AT140" s="119" t="s">
        <v>63</v>
      </c>
      <c r="AU140" s="119" t="s">
        <v>34</v>
      </c>
      <c r="AV140" s="5" t="s">
        <v>34</v>
      </c>
      <c r="AW140" s="5" t="s">
        <v>15</v>
      </c>
      <c r="AX140" s="5" t="s">
        <v>33</v>
      </c>
      <c r="AY140" s="119" t="s">
        <v>58</v>
      </c>
    </row>
    <row r="141" spans="2:51" s="6" customFormat="1" ht="13.5">
      <c r="B141" s="120"/>
      <c r="C141" s="121"/>
      <c r="D141" s="111" t="s">
        <v>63</v>
      </c>
      <c r="E141" s="122" t="s">
        <v>5</v>
      </c>
      <c r="F141" s="123">
        <v>40</v>
      </c>
      <c r="G141" s="121"/>
      <c r="H141" s="124">
        <v>40</v>
      </c>
      <c r="I141" s="125"/>
      <c r="J141" s="121"/>
      <c r="K141" s="121"/>
      <c r="L141" s="126"/>
      <c r="M141" s="127"/>
      <c r="N141" s="128"/>
      <c r="O141" s="128"/>
      <c r="P141" s="128"/>
      <c r="Q141" s="128"/>
      <c r="R141" s="128"/>
      <c r="S141" s="128"/>
      <c r="T141" s="129"/>
      <c r="AT141" s="130" t="s">
        <v>63</v>
      </c>
      <c r="AU141" s="130" t="s">
        <v>34</v>
      </c>
      <c r="AV141" s="6" t="s">
        <v>35</v>
      </c>
      <c r="AW141" s="6" t="s">
        <v>15</v>
      </c>
      <c r="AX141" s="6" t="s">
        <v>33</v>
      </c>
      <c r="AY141" s="130" t="s">
        <v>58</v>
      </c>
    </row>
    <row r="142" spans="2:51" s="7" customFormat="1" ht="13.5">
      <c r="B142" s="131"/>
      <c r="C142" s="132"/>
      <c r="D142" s="111" t="s">
        <v>63</v>
      </c>
      <c r="E142" s="133" t="s">
        <v>5</v>
      </c>
      <c r="F142" s="134" t="s">
        <v>64</v>
      </c>
      <c r="G142" s="132"/>
      <c r="H142" s="135">
        <v>40</v>
      </c>
      <c r="I142" s="136"/>
      <c r="J142" s="132"/>
      <c r="K142" s="132"/>
      <c r="L142" s="137"/>
      <c r="M142" s="138"/>
      <c r="N142" s="139"/>
      <c r="O142" s="139"/>
      <c r="P142" s="139"/>
      <c r="Q142" s="139"/>
      <c r="R142" s="139"/>
      <c r="S142" s="139"/>
      <c r="T142" s="140"/>
      <c r="AT142" s="141" t="s">
        <v>63</v>
      </c>
      <c r="AU142" s="141" t="s">
        <v>34</v>
      </c>
      <c r="AV142" s="7" t="s">
        <v>62</v>
      </c>
      <c r="AW142" s="7" t="s">
        <v>15</v>
      </c>
      <c r="AX142" s="7" t="s">
        <v>34</v>
      </c>
      <c r="AY142" s="141" t="s">
        <v>58</v>
      </c>
    </row>
    <row r="143" spans="2:65" s="1" customFormat="1" ht="16.5" customHeight="1">
      <c r="B143" s="19"/>
      <c r="C143" s="97" t="s">
        <v>76</v>
      </c>
      <c r="D143" s="97" t="s">
        <v>60</v>
      </c>
      <c r="E143" s="98" t="s">
        <v>143</v>
      </c>
      <c r="F143" s="99" t="s">
        <v>144</v>
      </c>
      <c r="G143" s="100" t="s">
        <v>89</v>
      </c>
      <c r="H143" s="101">
        <v>1</v>
      </c>
      <c r="I143" s="102">
        <v>0</v>
      </c>
      <c r="J143" s="103">
        <f>ROUND(I143*H143,2)</f>
        <v>0</v>
      </c>
      <c r="K143" s="99" t="s">
        <v>5</v>
      </c>
      <c r="L143" s="29"/>
      <c r="M143" s="104" t="s">
        <v>5</v>
      </c>
      <c r="N143" s="105" t="s">
        <v>22</v>
      </c>
      <c r="O143" s="20"/>
      <c r="P143" s="106">
        <f>O143*H143</f>
        <v>0</v>
      </c>
      <c r="Q143" s="106">
        <v>0</v>
      </c>
      <c r="R143" s="106">
        <f>Q143*H143</f>
        <v>0</v>
      </c>
      <c r="S143" s="106">
        <v>0</v>
      </c>
      <c r="T143" s="107">
        <f>S143*H143</f>
        <v>0</v>
      </c>
      <c r="AR143" s="8" t="s">
        <v>100</v>
      </c>
      <c r="AT143" s="8" t="s">
        <v>60</v>
      </c>
      <c r="AU143" s="8" t="s">
        <v>34</v>
      </c>
      <c r="AY143" s="8" t="s">
        <v>58</v>
      </c>
      <c r="BE143" s="108">
        <f>IF(N143="základní",J143,0)</f>
        <v>0</v>
      </c>
      <c r="BF143" s="108">
        <f>IF(N143="snížená",J143,0)</f>
        <v>0</v>
      </c>
      <c r="BG143" s="108">
        <f>IF(N143="zákl. přenesená",J143,0)</f>
        <v>0</v>
      </c>
      <c r="BH143" s="108">
        <f>IF(N143="sníž. přenesená",J143,0)</f>
        <v>0</v>
      </c>
      <c r="BI143" s="108">
        <f>IF(N143="nulová",J143,0)</f>
        <v>0</v>
      </c>
      <c r="BJ143" s="8" t="s">
        <v>34</v>
      </c>
      <c r="BK143" s="108">
        <f>ROUND(I143*H143,2)</f>
        <v>0</v>
      </c>
      <c r="BL143" s="8" t="s">
        <v>100</v>
      </c>
      <c r="BM143" s="8" t="s">
        <v>91</v>
      </c>
    </row>
    <row r="144" spans="2:51" s="5" customFormat="1" ht="40.5">
      <c r="B144" s="109"/>
      <c r="C144" s="110"/>
      <c r="D144" s="111" t="s">
        <v>63</v>
      </c>
      <c r="E144" s="112" t="s">
        <v>5</v>
      </c>
      <c r="F144" s="113" t="s">
        <v>244</v>
      </c>
      <c r="G144" s="110"/>
      <c r="H144" s="112" t="s">
        <v>5</v>
      </c>
      <c r="I144" s="114"/>
      <c r="J144" s="110"/>
      <c r="K144" s="110"/>
      <c r="L144" s="115"/>
      <c r="M144" s="116"/>
      <c r="N144" s="117"/>
      <c r="O144" s="117"/>
      <c r="P144" s="117"/>
      <c r="Q144" s="117"/>
      <c r="R144" s="117"/>
      <c r="S144" s="117"/>
      <c r="T144" s="118"/>
      <c r="AT144" s="119" t="s">
        <v>63</v>
      </c>
      <c r="AU144" s="119" t="s">
        <v>34</v>
      </c>
      <c r="AV144" s="5" t="s">
        <v>34</v>
      </c>
      <c r="AW144" s="5" t="s">
        <v>15</v>
      </c>
      <c r="AX144" s="5" t="s">
        <v>33</v>
      </c>
      <c r="AY144" s="119" t="s">
        <v>58</v>
      </c>
    </row>
    <row r="145" spans="2:51" s="6" customFormat="1" ht="13.5">
      <c r="B145" s="120"/>
      <c r="C145" s="121"/>
      <c r="D145" s="111" t="s">
        <v>63</v>
      </c>
      <c r="E145" s="122" t="s">
        <v>5</v>
      </c>
      <c r="F145" s="123">
        <v>1</v>
      </c>
      <c r="G145" s="121"/>
      <c r="H145" s="124">
        <v>1</v>
      </c>
      <c r="I145" s="125"/>
      <c r="J145" s="121"/>
      <c r="K145" s="121"/>
      <c r="L145" s="126"/>
      <c r="M145" s="127"/>
      <c r="N145" s="128"/>
      <c r="O145" s="128"/>
      <c r="P145" s="128"/>
      <c r="Q145" s="128"/>
      <c r="R145" s="128"/>
      <c r="S145" s="128"/>
      <c r="T145" s="129"/>
      <c r="AT145" s="130" t="s">
        <v>63</v>
      </c>
      <c r="AU145" s="130" t="s">
        <v>34</v>
      </c>
      <c r="AV145" s="6" t="s">
        <v>35</v>
      </c>
      <c r="AW145" s="6" t="s">
        <v>15</v>
      </c>
      <c r="AX145" s="6" t="s">
        <v>33</v>
      </c>
      <c r="AY145" s="130" t="s">
        <v>58</v>
      </c>
    </row>
    <row r="146" spans="2:51" s="7" customFormat="1" ht="13.5">
      <c r="B146" s="131"/>
      <c r="C146" s="132"/>
      <c r="D146" s="111" t="s">
        <v>63</v>
      </c>
      <c r="E146" s="133" t="s">
        <v>5</v>
      </c>
      <c r="F146" s="134" t="s">
        <v>64</v>
      </c>
      <c r="G146" s="132"/>
      <c r="H146" s="135">
        <v>1</v>
      </c>
      <c r="I146" s="136"/>
      <c r="J146" s="132"/>
      <c r="K146" s="132"/>
      <c r="L146" s="137"/>
      <c r="M146" s="138"/>
      <c r="N146" s="139"/>
      <c r="O146" s="139"/>
      <c r="P146" s="139"/>
      <c r="Q146" s="139"/>
      <c r="R146" s="139"/>
      <c r="S146" s="139"/>
      <c r="T146" s="140"/>
      <c r="AT146" s="141" t="s">
        <v>63</v>
      </c>
      <c r="AU146" s="141" t="s">
        <v>34</v>
      </c>
      <c r="AV146" s="7" t="s">
        <v>62</v>
      </c>
      <c r="AW146" s="7" t="s">
        <v>15</v>
      </c>
      <c r="AX146" s="7" t="s">
        <v>34</v>
      </c>
      <c r="AY146" s="141" t="s">
        <v>58</v>
      </c>
    </row>
    <row r="147" spans="2:65" s="1" customFormat="1" ht="16.5" customHeight="1">
      <c r="B147" s="19"/>
      <c r="C147" s="97" t="s">
        <v>77</v>
      </c>
      <c r="D147" s="97" t="s">
        <v>60</v>
      </c>
      <c r="E147" s="98" t="s">
        <v>145</v>
      </c>
      <c r="F147" s="99" t="s">
        <v>146</v>
      </c>
      <c r="G147" s="100" t="s">
        <v>89</v>
      </c>
      <c r="H147" s="101">
        <v>7</v>
      </c>
      <c r="I147" s="102">
        <v>0</v>
      </c>
      <c r="J147" s="103">
        <f>ROUND(I147*H147,2)</f>
        <v>0</v>
      </c>
      <c r="K147" s="99" t="s">
        <v>5</v>
      </c>
      <c r="L147" s="29"/>
      <c r="M147" s="104" t="s">
        <v>5</v>
      </c>
      <c r="N147" s="105" t="s">
        <v>22</v>
      </c>
      <c r="O147" s="20"/>
      <c r="P147" s="106">
        <f>O147*H147</f>
        <v>0</v>
      </c>
      <c r="Q147" s="106">
        <v>0</v>
      </c>
      <c r="R147" s="106">
        <f>Q147*H147</f>
        <v>0</v>
      </c>
      <c r="S147" s="106">
        <v>0</v>
      </c>
      <c r="T147" s="107">
        <f>S147*H147</f>
        <v>0</v>
      </c>
      <c r="AR147" s="8" t="s">
        <v>100</v>
      </c>
      <c r="AT147" s="8" t="s">
        <v>60</v>
      </c>
      <c r="AU147" s="8" t="s">
        <v>34</v>
      </c>
      <c r="AY147" s="8" t="s">
        <v>58</v>
      </c>
      <c r="BE147" s="108">
        <f>IF(N147="základní",J147,0)</f>
        <v>0</v>
      </c>
      <c r="BF147" s="108">
        <f>IF(N147="snížená",J147,0)</f>
        <v>0</v>
      </c>
      <c r="BG147" s="108">
        <f>IF(N147="zákl. přenesená",J147,0)</f>
        <v>0</v>
      </c>
      <c r="BH147" s="108">
        <f>IF(N147="sníž. přenesená",J147,0)</f>
        <v>0</v>
      </c>
      <c r="BI147" s="108">
        <f>IF(N147="nulová",J147,0)</f>
        <v>0</v>
      </c>
      <c r="BJ147" s="8" t="s">
        <v>34</v>
      </c>
      <c r="BK147" s="108">
        <f>ROUND(I147*H147,2)</f>
        <v>0</v>
      </c>
      <c r="BL147" s="8" t="s">
        <v>100</v>
      </c>
      <c r="BM147" s="8" t="s">
        <v>93</v>
      </c>
    </row>
    <row r="148" spans="2:51" s="5" customFormat="1" ht="40.5">
      <c r="B148" s="109"/>
      <c r="C148" s="110"/>
      <c r="D148" s="111" t="s">
        <v>63</v>
      </c>
      <c r="E148" s="112" t="s">
        <v>5</v>
      </c>
      <c r="F148" s="113" t="s">
        <v>245</v>
      </c>
      <c r="G148" s="110"/>
      <c r="H148" s="112" t="s">
        <v>5</v>
      </c>
      <c r="I148" s="114"/>
      <c r="J148" s="110"/>
      <c r="K148" s="110"/>
      <c r="L148" s="115"/>
      <c r="M148" s="116"/>
      <c r="N148" s="117"/>
      <c r="O148" s="117"/>
      <c r="P148" s="117"/>
      <c r="Q148" s="117"/>
      <c r="R148" s="117"/>
      <c r="S148" s="117"/>
      <c r="T148" s="118"/>
      <c r="AT148" s="119" t="s">
        <v>63</v>
      </c>
      <c r="AU148" s="119" t="s">
        <v>34</v>
      </c>
      <c r="AV148" s="5" t="s">
        <v>34</v>
      </c>
      <c r="AW148" s="5" t="s">
        <v>15</v>
      </c>
      <c r="AX148" s="5" t="s">
        <v>33</v>
      </c>
      <c r="AY148" s="119" t="s">
        <v>58</v>
      </c>
    </row>
    <row r="149" spans="2:51" s="6" customFormat="1" ht="13.5">
      <c r="B149" s="120"/>
      <c r="C149" s="121"/>
      <c r="D149" s="111" t="s">
        <v>63</v>
      </c>
      <c r="E149" s="122" t="s">
        <v>5</v>
      </c>
      <c r="F149" s="123" t="s">
        <v>67</v>
      </c>
      <c r="G149" s="121"/>
      <c r="H149" s="124">
        <v>7</v>
      </c>
      <c r="I149" s="125"/>
      <c r="J149" s="121"/>
      <c r="K149" s="121"/>
      <c r="L149" s="126"/>
      <c r="M149" s="127"/>
      <c r="N149" s="128"/>
      <c r="O149" s="128"/>
      <c r="P149" s="128"/>
      <c r="Q149" s="128"/>
      <c r="R149" s="128"/>
      <c r="S149" s="128"/>
      <c r="T149" s="129"/>
      <c r="AT149" s="130" t="s">
        <v>63</v>
      </c>
      <c r="AU149" s="130" t="s">
        <v>34</v>
      </c>
      <c r="AV149" s="6" t="s">
        <v>35</v>
      </c>
      <c r="AW149" s="6" t="s">
        <v>15</v>
      </c>
      <c r="AX149" s="6" t="s">
        <v>33</v>
      </c>
      <c r="AY149" s="130" t="s">
        <v>58</v>
      </c>
    </row>
    <row r="150" spans="2:51" s="7" customFormat="1" ht="13.5">
      <c r="B150" s="131"/>
      <c r="C150" s="132"/>
      <c r="D150" s="111" t="s">
        <v>63</v>
      </c>
      <c r="E150" s="133" t="s">
        <v>5</v>
      </c>
      <c r="F150" s="134" t="s">
        <v>64</v>
      </c>
      <c r="G150" s="132"/>
      <c r="H150" s="135">
        <v>7</v>
      </c>
      <c r="I150" s="136"/>
      <c r="J150" s="132"/>
      <c r="K150" s="132"/>
      <c r="L150" s="137"/>
      <c r="M150" s="138"/>
      <c r="N150" s="139"/>
      <c r="O150" s="139"/>
      <c r="P150" s="139"/>
      <c r="Q150" s="139"/>
      <c r="R150" s="139"/>
      <c r="S150" s="139"/>
      <c r="T150" s="140"/>
      <c r="AT150" s="141" t="s">
        <v>63</v>
      </c>
      <c r="AU150" s="141" t="s">
        <v>34</v>
      </c>
      <c r="AV150" s="7" t="s">
        <v>62</v>
      </c>
      <c r="AW150" s="7" t="s">
        <v>15</v>
      </c>
      <c r="AX150" s="7" t="s">
        <v>34</v>
      </c>
      <c r="AY150" s="141" t="s">
        <v>58</v>
      </c>
    </row>
    <row r="151" spans="2:65" s="1" customFormat="1" ht="16.5" customHeight="1">
      <c r="B151" s="19"/>
      <c r="C151" s="97" t="s">
        <v>78</v>
      </c>
      <c r="D151" s="97" t="s">
        <v>60</v>
      </c>
      <c r="E151" s="98" t="s">
        <v>147</v>
      </c>
      <c r="F151" s="99" t="s">
        <v>148</v>
      </c>
      <c r="G151" s="100" t="s">
        <v>89</v>
      </c>
      <c r="H151" s="101">
        <v>1</v>
      </c>
      <c r="I151" s="102">
        <v>0</v>
      </c>
      <c r="J151" s="103">
        <f>ROUND(I151*H151,2)</f>
        <v>0</v>
      </c>
      <c r="K151" s="99" t="s">
        <v>5</v>
      </c>
      <c r="L151" s="29"/>
      <c r="M151" s="104" t="s">
        <v>5</v>
      </c>
      <c r="N151" s="105" t="s">
        <v>22</v>
      </c>
      <c r="O151" s="20"/>
      <c r="P151" s="106">
        <f>O151*H151</f>
        <v>0</v>
      </c>
      <c r="Q151" s="106">
        <v>0</v>
      </c>
      <c r="R151" s="106">
        <f>Q151*H151</f>
        <v>0</v>
      </c>
      <c r="S151" s="106">
        <v>0</v>
      </c>
      <c r="T151" s="107">
        <f>S151*H151</f>
        <v>0</v>
      </c>
      <c r="AR151" s="8" t="s">
        <v>100</v>
      </c>
      <c r="AT151" s="8" t="s">
        <v>60</v>
      </c>
      <c r="AU151" s="8" t="s">
        <v>34</v>
      </c>
      <c r="AY151" s="8" t="s">
        <v>58</v>
      </c>
      <c r="BE151" s="108">
        <f>IF(N151="základní",J151,0)</f>
        <v>0</v>
      </c>
      <c r="BF151" s="108">
        <f>IF(N151="snížená",J151,0)</f>
        <v>0</v>
      </c>
      <c r="BG151" s="108">
        <f>IF(N151="zákl. přenesená",J151,0)</f>
        <v>0</v>
      </c>
      <c r="BH151" s="108">
        <f>IF(N151="sníž. přenesená",J151,0)</f>
        <v>0</v>
      </c>
      <c r="BI151" s="108">
        <f>IF(N151="nulová",J151,0)</f>
        <v>0</v>
      </c>
      <c r="BJ151" s="8" t="s">
        <v>34</v>
      </c>
      <c r="BK151" s="108">
        <f>ROUND(I151*H151,2)</f>
        <v>0</v>
      </c>
      <c r="BL151" s="8" t="s">
        <v>100</v>
      </c>
      <c r="BM151" s="8" t="s">
        <v>95</v>
      </c>
    </row>
    <row r="152" spans="2:51" s="5" customFormat="1" ht="27">
      <c r="B152" s="109"/>
      <c r="C152" s="110"/>
      <c r="D152" s="111" t="s">
        <v>63</v>
      </c>
      <c r="E152" s="112" t="s">
        <v>5</v>
      </c>
      <c r="F152" s="113" t="s">
        <v>243</v>
      </c>
      <c r="G152" s="110"/>
      <c r="H152" s="112" t="s">
        <v>5</v>
      </c>
      <c r="I152" s="114"/>
      <c r="J152" s="110"/>
      <c r="K152" s="110"/>
      <c r="L152" s="115"/>
      <c r="M152" s="116"/>
      <c r="N152" s="117"/>
      <c r="O152" s="117"/>
      <c r="P152" s="117"/>
      <c r="Q152" s="117"/>
      <c r="R152" s="117"/>
      <c r="S152" s="117"/>
      <c r="T152" s="118"/>
      <c r="AT152" s="119" t="s">
        <v>63</v>
      </c>
      <c r="AU152" s="119" t="s">
        <v>34</v>
      </c>
      <c r="AV152" s="5" t="s">
        <v>34</v>
      </c>
      <c r="AW152" s="5" t="s">
        <v>15</v>
      </c>
      <c r="AX152" s="5" t="s">
        <v>33</v>
      </c>
      <c r="AY152" s="119" t="s">
        <v>58</v>
      </c>
    </row>
    <row r="153" spans="2:51" s="6" customFormat="1" ht="13.5">
      <c r="B153" s="120"/>
      <c r="C153" s="121"/>
      <c r="D153" s="111" t="s">
        <v>63</v>
      </c>
      <c r="E153" s="122" t="s">
        <v>5</v>
      </c>
      <c r="F153" s="123" t="s">
        <v>34</v>
      </c>
      <c r="G153" s="121"/>
      <c r="H153" s="124">
        <v>1</v>
      </c>
      <c r="I153" s="125"/>
      <c r="J153" s="121"/>
      <c r="K153" s="121"/>
      <c r="L153" s="126"/>
      <c r="M153" s="127"/>
      <c r="N153" s="128"/>
      <c r="O153" s="128"/>
      <c r="P153" s="128"/>
      <c r="Q153" s="128"/>
      <c r="R153" s="128"/>
      <c r="S153" s="128"/>
      <c r="T153" s="129"/>
      <c r="AT153" s="130" t="s">
        <v>63</v>
      </c>
      <c r="AU153" s="130" t="s">
        <v>34</v>
      </c>
      <c r="AV153" s="6" t="s">
        <v>35</v>
      </c>
      <c r="AW153" s="6" t="s">
        <v>15</v>
      </c>
      <c r="AX153" s="6" t="s">
        <v>33</v>
      </c>
      <c r="AY153" s="130" t="s">
        <v>58</v>
      </c>
    </row>
    <row r="154" spans="2:51" s="7" customFormat="1" ht="13.5">
      <c r="B154" s="131"/>
      <c r="C154" s="132"/>
      <c r="D154" s="111" t="s">
        <v>63</v>
      </c>
      <c r="E154" s="133" t="s">
        <v>5</v>
      </c>
      <c r="F154" s="134" t="s">
        <v>64</v>
      </c>
      <c r="G154" s="132"/>
      <c r="H154" s="135">
        <v>1</v>
      </c>
      <c r="I154" s="136"/>
      <c r="J154" s="132"/>
      <c r="K154" s="132"/>
      <c r="L154" s="137"/>
      <c r="M154" s="138"/>
      <c r="N154" s="139"/>
      <c r="O154" s="139"/>
      <c r="P154" s="139"/>
      <c r="Q154" s="139"/>
      <c r="R154" s="139"/>
      <c r="S154" s="139"/>
      <c r="T154" s="140"/>
      <c r="AT154" s="141" t="s">
        <v>63</v>
      </c>
      <c r="AU154" s="141" t="s">
        <v>34</v>
      </c>
      <c r="AV154" s="7" t="s">
        <v>62</v>
      </c>
      <c r="AW154" s="7" t="s">
        <v>15</v>
      </c>
      <c r="AX154" s="7" t="s">
        <v>34</v>
      </c>
      <c r="AY154" s="141" t="s">
        <v>58</v>
      </c>
    </row>
    <row r="155" spans="2:65" s="1" customFormat="1" ht="16.5" customHeight="1">
      <c r="B155" s="19"/>
      <c r="C155" s="97" t="s">
        <v>1</v>
      </c>
      <c r="D155" s="97" t="s">
        <v>60</v>
      </c>
      <c r="E155" s="98" t="s">
        <v>149</v>
      </c>
      <c r="F155" s="99" t="s">
        <v>150</v>
      </c>
      <c r="G155" s="100" t="s">
        <v>89</v>
      </c>
      <c r="H155" s="101">
        <v>4</v>
      </c>
      <c r="I155" s="102">
        <v>0</v>
      </c>
      <c r="J155" s="103">
        <f>ROUND(I155*H155,2)</f>
        <v>0</v>
      </c>
      <c r="K155" s="99" t="s">
        <v>5</v>
      </c>
      <c r="L155" s="29"/>
      <c r="M155" s="104" t="s">
        <v>5</v>
      </c>
      <c r="N155" s="105" t="s">
        <v>22</v>
      </c>
      <c r="O155" s="20"/>
      <c r="P155" s="106">
        <f>O155*H155</f>
        <v>0</v>
      </c>
      <c r="Q155" s="106">
        <v>0</v>
      </c>
      <c r="R155" s="106">
        <f>Q155*H155</f>
        <v>0</v>
      </c>
      <c r="S155" s="106">
        <v>0</v>
      </c>
      <c r="T155" s="107">
        <f>S155*H155</f>
        <v>0</v>
      </c>
      <c r="AR155" s="8" t="s">
        <v>100</v>
      </c>
      <c r="AT155" s="8" t="s">
        <v>60</v>
      </c>
      <c r="AU155" s="8" t="s">
        <v>34</v>
      </c>
      <c r="AY155" s="8" t="s">
        <v>58</v>
      </c>
      <c r="BE155" s="108">
        <f>IF(N155="základní",J155,0)</f>
        <v>0</v>
      </c>
      <c r="BF155" s="108">
        <f>IF(N155="snížená",J155,0)</f>
        <v>0</v>
      </c>
      <c r="BG155" s="108">
        <f>IF(N155="zákl. přenesená",J155,0)</f>
        <v>0</v>
      </c>
      <c r="BH155" s="108">
        <f>IF(N155="sníž. přenesená",J155,0)</f>
        <v>0</v>
      </c>
      <c r="BI155" s="108">
        <f>IF(N155="nulová",J155,0)</f>
        <v>0</v>
      </c>
      <c r="BJ155" s="8" t="s">
        <v>34</v>
      </c>
      <c r="BK155" s="108">
        <f>ROUND(I155*H155,2)</f>
        <v>0</v>
      </c>
      <c r="BL155" s="8" t="s">
        <v>100</v>
      </c>
      <c r="BM155" s="8" t="s">
        <v>96</v>
      </c>
    </row>
    <row r="156" spans="2:51" s="5" customFormat="1" ht="27">
      <c r="B156" s="109"/>
      <c r="C156" s="110"/>
      <c r="D156" s="111" t="s">
        <v>63</v>
      </c>
      <c r="E156" s="112" t="s">
        <v>5</v>
      </c>
      <c r="F156" s="113" t="s">
        <v>151</v>
      </c>
      <c r="G156" s="110"/>
      <c r="H156" s="112" t="s">
        <v>5</v>
      </c>
      <c r="I156" s="114"/>
      <c r="J156" s="110"/>
      <c r="K156" s="110"/>
      <c r="L156" s="115"/>
      <c r="M156" s="116"/>
      <c r="N156" s="117"/>
      <c r="O156" s="117"/>
      <c r="P156" s="117"/>
      <c r="Q156" s="117"/>
      <c r="R156" s="117"/>
      <c r="S156" s="117"/>
      <c r="T156" s="118"/>
      <c r="AT156" s="119" t="s">
        <v>63</v>
      </c>
      <c r="AU156" s="119" t="s">
        <v>34</v>
      </c>
      <c r="AV156" s="5" t="s">
        <v>34</v>
      </c>
      <c r="AW156" s="5" t="s">
        <v>15</v>
      </c>
      <c r="AX156" s="5" t="s">
        <v>33</v>
      </c>
      <c r="AY156" s="119" t="s">
        <v>58</v>
      </c>
    </row>
    <row r="157" spans="2:51" s="6" customFormat="1" ht="13.5">
      <c r="B157" s="120"/>
      <c r="C157" s="121"/>
      <c r="D157" s="111" t="s">
        <v>63</v>
      </c>
      <c r="E157" s="122" t="s">
        <v>5</v>
      </c>
      <c r="F157" s="123" t="s">
        <v>62</v>
      </c>
      <c r="G157" s="121"/>
      <c r="H157" s="124">
        <v>4</v>
      </c>
      <c r="I157" s="125"/>
      <c r="J157" s="121"/>
      <c r="K157" s="121"/>
      <c r="L157" s="126"/>
      <c r="M157" s="127"/>
      <c r="N157" s="128"/>
      <c r="O157" s="128"/>
      <c r="P157" s="128"/>
      <c r="Q157" s="128"/>
      <c r="R157" s="128"/>
      <c r="S157" s="128"/>
      <c r="T157" s="129"/>
      <c r="AT157" s="130" t="s">
        <v>63</v>
      </c>
      <c r="AU157" s="130" t="s">
        <v>34</v>
      </c>
      <c r="AV157" s="6" t="s">
        <v>35</v>
      </c>
      <c r="AW157" s="6" t="s">
        <v>15</v>
      </c>
      <c r="AX157" s="6" t="s">
        <v>33</v>
      </c>
      <c r="AY157" s="130" t="s">
        <v>58</v>
      </c>
    </row>
    <row r="158" spans="2:51" s="7" customFormat="1" ht="13.5">
      <c r="B158" s="131"/>
      <c r="C158" s="132"/>
      <c r="D158" s="111" t="s">
        <v>63</v>
      </c>
      <c r="E158" s="133" t="s">
        <v>5</v>
      </c>
      <c r="F158" s="134" t="s">
        <v>64</v>
      </c>
      <c r="G158" s="132"/>
      <c r="H158" s="135">
        <v>4</v>
      </c>
      <c r="I158" s="136"/>
      <c r="J158" s="132"/>
      <c r="K158" s="132"/>
      <c r="L158" s="137"/>
      <c r="M158" s="138"/>
      <c r="N158" s="139"/>
      <c r="O158" s="139"/>
      <c r="P158" s="139"/>
      <c r="Q158" s="139"/>
      <c r="R158" s="139"/>
      <c r="S158" s="139"/>
      <c r="T158" s="140"/>
      <c r="AT158" s="141" t="s">
        <v>63</v>
      </c>
      <c r="AU158" s="141" t="s">
        <v>34</v>
      </c>
      <c r="AV158" s="7" t="s">
        <v>62</v>
      </c>
      <c r="AW158" s="7" t="s">
        <v>15</v>
      </c>
      <c r="AX158" s="7" t="s">
        <v>34</v>
      </c>
      <c r="AY158" s="141" t="s">
        <v>58</v>
      </c>
    </row>
    <row r="159" spans="2:65" s="1" customFormat="1" ht="16.5" customHeight="1">
      <c r="B159" s="19"/>
      <c r="C159" s="97" t="s">
        <v>79</v>
      </c>
      <c r="D159" s="97" t="s">
        <v>60</v>
      </c>
      <c r="E159" s="98" t="s">
        <v>152</v>
      </c>
      <c r="F159" s="99" t="s">
        <v>153</v>
      </c>
      <c r="G159" s="100" t="s">
        <v>89</v>
      </c>
      <c r="H159" s="101">
        <v>1</v>
      </c>
      <c r="I159" s="102">
        <v>0</v>
      </c>
      <c r="J159" s="103">
        <f>ROUND(I159*H159,2)</f>
        <v>0</v>
      </c>
      <c r="K159" s="99" t="s">
        <v>5</v>
      </c>
      <c r="L159" s="29"/>
      <c r="M159" s="104" t="s">
        <v>5</v>
      </c>
      <c r="N159" s="105" t="s">
        <v>22</v>
      </c>
      <c r="O159" s="20"/>
      <c r="P159" s="106">
        <f>O159*H159</f>
        <v>0</v>
      </c>
      <c r="Q159" s="106">
        <v>0</v>
      </c>
      <c r="R159" s="106">
        <f>Q159*H159</f>
        <v>0</v>
      </c>
      <c r="S159" s="106">
        <v>0</v>
      </c>
      <c r="T159" s="107">
        <f>S159*H159</f>
        <v>0</v>
      </c>
      <c r="AR159" s="8" t="s">
        <v>100</v>
      </c>
      <c r="AT159" s="8" t="s">
        <v>60</v>
      </c>
      <c r="AU159" s="8" t="s">
        <v>34</v>
      </c>
      <c r="AY159" s="8" t="s">
        <v>58</v>
      </c>
      <c r="BE159" s="108">
        <f>IF(N159="základní",J159,0)</f>
        <v>0</v>
      </c>
      <c r="BF159" s="108">
        <f>IF(N159="snížená",J159,0)</f>
        <v>0</v>
      </c>
      <c r="BG159" s="108">
        <f>IF(N159="zákl. přenesená",J159,0)</f>
        <v>0</v>
      </c>
      <c r="BH159" s="108">
        <f>IF(N159="sníž. přenesená",J159,0)</f>
        <v>0</v>
      </c>
      <c r="BI159" s="108">
        <f>IF(N159="nulová",J159,0)</f>
        <v>0</v>
      </c>
      <c r="BJ159" s="8" t="s">
        <v>34</v>
      </c>
      <c r="BK159" s="108">
        <f>ROUND(I159*H159,2)</f>
        <v>0</v>
      </c>
      <c r="BL159" s="8" t="s">
        <v>100</v>
      </c>
      <c r="BM159" s="8" t="s">
        <v>97</v>
      </c>
    </row>
    <row r="160" spans="2:51" s="5" customFormat="1" ht="13.5">
      <c r="B160" s="109"/>
      <c r="C160" s="110"/>
      <c r="D160" s="111" t="s">
        <v>63</v>
      </c>
      <c r="E160" s="112" t="s">
        <v>5</v>
      </c>
      <c r="F160" s="113" t="s">
        <v>154</v>
      </c>
      <c r="G160" s="110"/>
      <c r="H160" s="112" t="s">
        <v>5</v>
      </c>
      <c r="I160" s="114"/>
      <c r="J160" s="110"/>
      <c r="K160" s="110"/>
      <c r="L160" s="115"/>
      <c r="M160" s="116"/>
      <c r="N160" s="117"/>
      <c r="O160" s="117"/>
      <c r="P160" s="117"/>
      <c r="Q160" s="117"/>
      <c r="R160" s="117"/>
      <c r="S160" s="117"/>
      <c r="T160" s="118"/>
      <c r="AT160" s="119" t="s">
        <v>63</v>
      </c>
      <c r="AU160" s="119" t="s">
        <v>34</v>
      </c>
      <c r="AV160" s="5" t="s">
        <v>34</v>
      </c>
      <c r="AW160" s="5" t="s">
        <v>15</v>
      </c>
      <c r="AX160" s="5" t="s">
        <v>33</v>
      </c>
      <c r="AY160" s="119" t="s">
        <v>58</v>
      </c>
    </row>
    <row r="161" spans="2:51" s="6" customFormat="1" ht="13.5">
      <c r="B161" s="120"/>
      <c r="C161" s="121"/>
      <c r="D161" s="111" t="s">
        <v>63</v>
      </c>
      <c r="E161" s="122" t="s">
        <v>5</v>
      </c>
      <c r="F161" s="123" t="s">
        <v>34</v>
      </c>
      <c r="G161" s="121"/>
      <c r="H161" s="124">
        <v>1</v>
      </c>
      <c r="I161" s="125"/>
      <c r="J161" s="121"/>
      <c r="K161" s="121"/>
      <c r="L161" s="126"/>
      <c r="M161" s="127"/>
      <c r="N161" s="128"/>
      <c r="O161" s="128"/>
      <c r="P161" s="128"/>
      <c r="Q161" s="128"/>
      <c r="R161" s="128"/>
      <c r="S161" s="128"/>
      <c r="T161" s="129"/>
      <c r="AT161" s="130" t="s">
        <v>63</v>
      </c>
      <c r="AU161" s="130" t="s">
        <v>34</v>
      </c>
      <c r="AV161" s="6" t="s">
        <v>35</v>
      </c>
      <c r="AW161" s="6" t="s">
        <v>15</v>
      </c>
      <c r="AX161" s="6" t="s">
        <v>33</v>
      </c>
      <c r="AY161" s="130" t="s">
        <v>58</v>
      </c>
    </row>
    <row r="162" spans="2:51" s="7" customFormat="1" ht="13.5">
      <c r="B162" s="131"/>
      <c r="C162" s="132"/>
      <c r="D162" s="111" t="s">
        <v>63</v>
      </c>
      <c r="E162" s="133" t="s">
        <v>5</v>
      </c>
      <c r="F162" s="134" t="s">
        <v>64</v>
      </c>
      <c r="G162" s="132"/>
      <c r="H162" s="135">
        <v>1</v>
      </c>
      <c r="I162" s="136"/>
      <c r="J162" s="132"/>
      <c r="K162" s="132"/>
      <c r="L162" s="137"/>
      <c r="M162" s="138"/>
      <c r="N162" s="139"/>
      <c r="O162" s="139"/>
      <c r="P162" s="139"/>
      <c r="Q162" s="139"/>
      <c r="R162" s="139"/>
      <c r="S162" s="139"/>
      <c r="T162" s="140"/>
      <c r="AT162" s="141" t="s">
        <v>63</v>
      </c>
      <c r="AU162" s="141" t="s">
        <v>34</v>
      </c>
      <c r="AV162" s="7" t="s">
        <v>62</v>
      </c>
      <c r="AW162" s="7" t="s">
        <v>15</v>
      </c>
      <c r="AX162" s="7" t="s">
        <v>34</v>
      </c>
      <c r="AY162" s="141" t="s">
        <v>58</v>
      </c>
    </row>
    <row r="163" spans="2:65" s="1" customFormat="1" ht="16.5" customHeight="1">
      <c r="B163" s="19"/>
      <c r="C163" s="97" t="s">
        <v>80</v>
      </c>
      <c r="D163" s="97" t="s">
        <v>60</v>
      </c>
      <c r="E163" s="98" t="s">
        <v>155</v>
      </c>
      <c r="F163" s="99" t="s">
        <v>156</v>
      </c>
      <c r="G163" s="100" t="s">
        <v>89</v>
      </c>
      <c r="H163" s="101">
        <v>1</v>
      </c>
      <c r="I163" s="102">
        <v>0</v>
      </c>
      <c r="J163" s="103">
        <f>ROUND(I163*H163,2)</f>
        <v>0</v>
      </c>
      <c r="K163" s="99" t="s">
        <v>5</v>
      </c>
      <c r="L163" s="29"/>
      <c r="M163" s="104" t="s">
        <v>5</v>
      </c>
      <c r="N163" s="105" t="s">
        <v>22</v>
      </c>
      <c r="O163" s="20"/>
      <c r="P163" s="106">
        <f>O163*H163</f>
        <v>0</v>
      </c>
      <c r="Q163" s="106">
        <v>0</v>
      </c>
      <c r="R163" s="106">
        <f>Q163*H163</f>
        <v>0</v>
      </c>
      <c r="S163" s="106">
        <v>0</v>
      </c>
      <c r="T163" s="107">
        <f>S163*H163</f>
        <v>0</v>
      </c>
      <c r="AR163" s="8" t="s">
        <v>100</v>
      </c>
      <c r="AT163" s="8" t="s">
        <v>60</v>
      </c>
      <c r="AU163" s="8" t="s">
        <v>34</v>
      </c>
      <c r="AY163" s="8" t="s">
        <v>58</v>
      </c>
      <c r="BE163" s="108">
        <f>IF(N163="základní",J163,0)</f>
        <v>0</v>
      </c>
      <c r="BF163" s="108">
        <f>IF(N163="snížená",J163,0)</f>
        <v>0</v>
      </c>
      <c r="BG163" s="108">
        <f>IF(N163="zákl. přenesená",J163,0)</f>
        <v>0</v>
      </c>
      <c r="BH163" s="108">
        <f>IF(N163="sníž. přenesená",J163,0)</f>
        <v>0</v>
      </c>
      <c r="BI163" s="108">
        <f>IF(N163="nulová",J163,0)</f>
        <v>0</v>
      </c>
      <c r="BJ163" s="8" t="s">
        <v>34</v>
      </c>
      <c r="BK163" s="108">
        <f>ROUND(I163*H163,2)</f>
        <v>0</v>
      </c>
      <c r="BL163" s="8" t="s">
        <v>100</v>
      </c>
      <c r="BM163" s="8" t="s">
        <v>98</v>
      </c>
    </row>
    <row r="164" spans="2:51" s="5" customFormat="1" ht="13.5">
      <c r="B164" s="109"/>
      <c r="C164" s="110"/>
      <c r="D164" s="111" t="s">
        <v>63</v>
      </c>
      <c r="E164" s="112" t="s">
        <v>5</v>
      </c>
      <c r="F164" s="113" t="s">
        <v>157</v>
      </c>
      <c r="G164" s="110"/>
      <c r="H164" s="112" t="s">
        <v>5</v>
      </c>
      <c r="I164" s="114"/>
      <c r="J164" s="110"/>
      <c r="K164" s="110"/>
      <c r="L164" s="115"/>
      <c r="M164" s="116"/>
      <c r="N164" s="117"/>
      <c r="O164" s="117"/>
      <c r="P164" s="117"/>
      <c r="Q164" s="117"/>
      <c r="R164" s="117"/>
      <c r="S164" s="117"/>
      <c r="T164" s="118"/>
      <c r="AT164" s="119" t="s">
        <v>63</v>
      </c>
      <c r="AU164" s="119" t="s">
        <v>34</v>
      </c>
      <c r="AV164" s="5" t="s">
        <v>34</v>
      </c>
      <c r="AW164" s="5" t="s">
        <v>15</v>
      </c>
      <c r="AX164" s="5" t="s">
        <v>33</v>
      </c>
      <c r="AY164" s="119" t="s">
        <v>58</v>
      </c>
    </row>
    <row r="165" spans="2:51" s="5" customFormat="1" ht="67.5">
      <c r="B165" s="109"/>
      <c r="C165" s="110"/>
      <c r="D165" s="111" t="s">
        <v>63</v>
      </c>
      <c r="E165" s="112" t="s">
        <v>5</v>
      </c>
      <c r="F165" s="149" t="s">
        <v>241</v>
      </c>
      <c r="G165" s="110"/>
      <c r="H165" s="112" t="s">
        <v>5</v>
      </c>
      <c r="I165" s="114"/>
      <c r="J165" s="110"/>
      <c r="K165" s="110"/>
      <c r="L165" s="158"/>
      <c r="M165" s="116"/>
      <c r="N165" s="117"/>
      <c r="O165" s="117"/>
      <c r="P165" s="117"/>
      <c r="Q165" s="117"/>
      <c r="R165" s="117"/>
      <c r="S165" s="117"/>
      <c r="T165" s="118"/>
      <c r="AT165" s="119" t="s">
        <v>63</v>
      </c>
      <c r="AU165" s="119" t="s">
        <v>34</v>
      </c>
      <c r="AV165" s="5" t="s">
        <v>34</v>
      </c>
      <c r="AW165" s="5" t="s">
        <v>15</v>
      </c>
      <c r="AX165" s="5" t="s">
        <v>33</v>
      </c>
      <c r="AY165" s="119" t="s">
        <v>58</v>
      </c>
    </row>
    <row r="166" spans="2:51" s="6" customFormat="1" ht="13.5">
      <c r="B166" s="159"/>
      <c r="C166" s="121"/>
      <c r="D166" s="111" t="s">
        <v>63</v>
      </c>
      <c r="E166" s="122" t="s">
        <v>5</v>
      </c>
      <c r="F166" s="123" t="s">
        <v>34</v>
      </c>
      <c r="G166" s="121"/>
      <c r="H166" s="124">
        <v>1</v>
      </c>
      <c r="I166" s="125"/>
      <c r="J166" s="121"/>
      <c r="K166" s="121"/>
      <c r="L166" s="126"/>
      <c r="M166" s="127"/>
      <c r="N166" s="128"/>
      <c r="O166" s="128"/>
      <c r="P166" s="128"/>
      <c r="Q166" s="128"/>
      <c r="R166" s="128"/>
      <c r="S166" s="128"/>
      <c r="T166" s="129"/>
      <c r="AT166" s="130" t="s">
        <v>63</v>
      </c>
      <c r="AU166" s="130" t="s">
        <v>34</v>
      </c>
      <c r="AV166" s="6" t="s">
        <v>35</v>
      </c>
      <c r="AW166" s="6" t="s">
        <v>15</v>
      </c>
      <c r="AX166" s="6" t="s">
        <v>33</v>
      </c>
      <c r="AY166" s="130" t="s">
        <v>58</v>
      </c>
    </row>
    <row r="167" spans="2:51" s="7" customFormat="1" ht="13.5">
      <c r="B167" s="131"/>
      <c r="C167" s="132"/>
      <c r="D167" s="111" t="s">
        <v>63</v>
      </c>
      <c r="E167" s="133" t="s">
        <v>5</v>
      </c>
      <c r="F167" s="134" t="s">
        <v>64</v>
      </c>
      <c r="G167" s="132"/>
      <c r="H167" s="135">
        <v>1</v>
      </c>
      <c r="I167" s="136"/>
      <c r="J167" s="132"/>
      <c r="K167" s="132"/>
      <c r="L167" s="137"/>
      <c r="M167" s="138"/>
      <c r="N167" s="139"/>
      <c r="O167" s="139"/>
      <c r="P167" s="139"/>
      <c r="Q167" s="139"/>
      <c r="R167" s="139"/>
      <c r="S167" s="139"/>
      <c r="T167" s="140"/>
      <c r="AT167" s="141" t="s">
        <v>63</v>
      </c>
      <c r="AU167" s="141" t="s">
        <v>34</v>
      </c>
      <c r="AV167" s="7" t="s">
        <v>62</v>
      </c>
      <c r="AW167" s="7" t="s">
        <v>15</v>
      </c>
      <c r="AX167" s="7" t="s">
        <v>34</v>
      </c>
      <c r="AY167" s="141" t="s">
        <v>58</v>
      </c>
    </row>
    <row r="168" spans="2:65" s="1" customFormat="1" ht="16.5" customHeight="1">
      <c r="B168" s="19"/>
      <c r="C168" s="97" t="s">
        <v>81</v>
      </c>
      <c r="D168" s="97" t="s">
        <v>60</v>
      </c>
      <c r="E168" s="98" t="s">
        <v>158</v>
      </c>
      <c r="F168" s="99" t="s">
        <v>159</v>
      </c>
      <c r="G168" s="100" t="s">
        <v>89</v>
      </c>
      <c r="H168" s="101">
        <v>1</v>
      </c>
      <c r="I168" s="102">
        <v>0</v>
      </c>
      <c r="J168" s="103">
        <f>ROUND(I168*H168,2)</f>
        <v>0</v>
      </c>
      <c r="K168" s="99" t="s">
        <v>5</v>
      </c>
      <c r="L168" s="29"/>
      <c r="M168" s="104" t="s">
        <v>5</v>
      </c>
      <c r="N168" s="105" t="s">
        <v>22</v>
      </c>
      <c r="O168" s="20"/>
      <c r="P168" s="106">
        <f>O168*H168</f>
        <v>0</v>
      </c>
      <c r="Q168" s="106">
        <v>0</v>
      </c>
      <c r="R168" s="106">
        <f>Q168*H168</f>
        <v>0</v>
      </c>
      <c r="S168" s="106">
        <v>0</v>
      </c>
      <c r="T168" s="107">
        <f>S168*H168</f>
        <v>0</v>
      </c>
      <c r="AR168" s="8" t="s">
        <v>100</v>
      </c>
      <c r="AT168" s="8" t="s">
        <v>60</v>
      </c>
      <c r="AU168" s="8" t="s">
        <v>34</v>
      </c>
      <c r="AY168" s="8" t="s">
        <v>58</v>
      </c>
      <c r="BE168" s="108">
        <f>IF(N168="základní",J168,0)</f>
        <v>0</v>
      </c>
      <c r="BF168" s="108">
        <f>IF(N168="snížená",J168,0)</f>
        <v>0</v>
      </c>
      <c r="BG168" s="108">
        <f>IF(N168="zákl. přenesená",J168,0)</f>
        <v>0</v>
      </c>
      <c r="BH168" s="108">
        <f>IF(N168="sníž. přenesená",J168,0)</f>
        <v>0</v>
      </c>
      <c r="BI168" s="108">
        <f>IF(N168="nulová",J168,0)</f>
        <v>0</v>
      </c>
      <c r="BJ168" s="8" t="s">
        <v>34</v>
      </c>
      <c r="BK168" s="108">
        <f>ROUND(I168*H168,2)</f>
        <v>0</v>
      </c>
      <c r="BL168" s="8" t="s">
        <v>100</v>
      </c>
      <c r="BM168" s="8" t="s">
        <v>99</v>
      </c>
    </row>
    <row r="169" spans="2:51" s="5" customFormat="1" ht="13.5">
      <c r="B169" s="109"/>
      <c r="C169" s="110"/>
      <c r="D169" s="111" t="s">
        <v>63</v>
      </c>
      <c r="E169" s="112" t="s">
        <v>5</v>
      </c>
      <c r="F169" s="113" t="s">
        <v>160</v>
      </c>
      <c r="G169" s="110"/>
      <c r="H169" s="112" t="s">
        <v>5</v>
      </c>
      <c r="I169" s="114"/>
      <c r="J169" s="110"/>
      <c r="K169" s="110"/>
      <c r="L169" s="115"/>
      <c r="M169" s="116"/>
      <c r="N169" s="117"/>
      <c r="O169" s="117"/>
      <c r="P169" s="117"/>
      <c r="Q169" s="117"/>
      <c r="R169" s="117"/>
      <c r="S169" s="117"/>
      <c r="T169" s="118"/>
      <c r="AT169" s="119" t="s">
        <v>63</v>
      </c>
      <c r="AU169" s="119" t="s">
        <v>34</v>
      </c>
      <c r="AV169" s="5" t="s">
        <v>34</v>
      </c>
      <c r="AW169" s="5" t="s">
        <v>15</v>
      </c>
      <c r="AX169" s="5" t="s">
        <v>33</v>
      </c>
      <c r="AY169" s="119" t="s">
        <v>58</v>
      </c>
    </row>
    <row r="170" spans="2:51" s="5" customFormat="1" ht="27">
      <c r="B170" s="109"/>
      <c r="C170" s="110"/>
      <c r="D170" s="111" t="s">
        <v>63</v>
      </c>
      <c r="E170" s="112" t="s">
        <v>5</v>
      </c>
      <c r="F170" s="113" t="s">
        <v>239</v>
      </c>
      <c r="G170" s="110"/>
      <c r="H170" s="112" t="s">
        <v>5</v>
      </c>
      <c r="I170" s="114"/>
      <c r="J170" s="110"/>
      <c r="K170" s="110"/>
      <c r="L170" s="115"/>
      <c r="M170" s="116"/>
      <c r="N170" s="117"/>
      <c r="O170" s="117"/>
      <c r="P170" s="117"/>
      <c r="Q170" s="117"/>
      <c r="R170" s="117"/>
      <c r="S170" s="117"/>
      <c r="T170" s="118"/>
      <c r="AT170" s="119" t="s">
        <v>63</v>
      </c>
      <c r="AU170" s="119" t="s">
        <v>34</v>
      </c>
      <c r="AV170" s="5" t="s">
        <v>34</v>
      </c>
      <c r="AW170" s="5" t="s">
        <v>15</v>
      </c>
      <c r="AX170" s="5" t="s">
        <v>33</v>
      </c>
      <c r="AY170" s="119" t="s">
        <v>58</v>
      </c>
    </row>
    <row r="171" spans="2:51" s="6" customFormat="1" ht="13.5">
      <c r="B171" s="120"/>
      <c r="C171" s="121"/>
      <c r="D171" s="111" t="s">
        <v>63</v>
      </c>
      <c r="E171" s="122" t="s">
        <v>5</v>
      </c>
      <c r="F171" s="123" t="s">
        <v>34</v>
      </c>
      <c r="G171" s="121"/>
      <c r="H171" s="124">
        <v>1</v>
      </c>
      <c r="I171" s="125"/>
      <c r="J171" s="121"/>
      <c r="K171" s="121"/>
      <c r="L171" s="126"/>
      <c r="M171" s="127"/>
      <c r="N171" s="128"/>
      <c r="O171" s="128"/>
      <c r="P171" s="128"/>
      <c r="Q171" s="128"/>
      <c r="R171" s="128"/>
      <c r="S171" s="128"/>
      <c r="T171" s="129"/>
      <c r="AT171" s="130" t="s">
        <v>63</v>
      </c>
      <c r="AU171" s="130" t="s">
        <v>34</v>
      </c>
      <c r="AV171" s="6" t="s">
        <v>35</v>
      </c>
      <c r="AW171" s="6" t="s">
        <v>15</v>
      </c>
      <c r="AX171" s="6" t="s">
        <v>33</v>
      </c>
      <c r="AY171" s="130" t="s">
        <v>58</v>
      </c>
    </row>
    <row r="172" spans="2:51" s="7" customFormat="1" ht="13.5">
      <c r="B172" s="131"/>
      <c r="C172" s="132"/>
      <c r="D172" s="111" t="s">
        <v>63</v>
      </c>
      <c r="E172" s="133" t="s">
        <v>5</v>
      </c>
      <c r="F172" s="134" t="s">
        <v>64</v>
      </c>
      <c r="G172" s="132"/>
      <c r="H172" s="135">
        <v>1</v>
      </c>
      <c r="I172" s="136"/>
      <c r="J172" s="132"/>
      <c r="K172" s="132"/>
      <c r="L172" s="137"/>
      <c r="M172" s="138"/>
      <c r="N172" s="139"/>
      <c r="O172" s="139"/>
      <c r="P172" s="139"/>
      <c r="Q172" s="139"/>
      <c r="R172" s="139"/>
      <c r="S172" s="139"/>
      <c r="T172" s="140"/>
      <c r="AT172" s="141" t="s">
        <v>63</v>
      </c>
      <c r="AU172" s="141" t="s">
        <v>34</v>
      </c>
      <c r="AV172" s="7" t="s">
        <v>62</v>
      </c>
      <c r="AW172" s="7" t="s">
        <v>15</v>
      </c>
      <c r="AX172" s="7" t="s">
        <v>34</v>
      </c>
      <c r="AY172" s="141" t="s">
        <v>58</v>
      </c>
    </row>
    <row r="173" spans="2:65" s="1" customFormat="1" ht="16.5" customHeight="1">
      <c r="B173" s="19"/>
      <c r="C173" s="97" t="s">
        <v>95</v>
      </c>
      <c r="D173" s="97" t="s">
        <v>60</v>
      </c>
      <c r="E173" s="98" t="s">
        <v>161</v>
      </c>
      <c r="F173" s="156" t="s">
        <v>162</v>
      </c>
      <c r="G173" s="100" t="s">
        <v>61</v>
      </c>
      <c r="H173" s="101">
        <v>15</v>
      </c>
      <c r="I173" s="102">
        <v>0</v>
      </c>
      <c r="J173" s="103">
        <f>ROUND(I173*H173,2)</f>
        <v>0</v>
      </c>
      <c r="K173" s="99" t="s">
        <v>5</v>
      </c>
      <c r="L173" s="29"/>
      <c r="M173" s="104" t="s">
        <v>5</v>
      </c>
      <c r="N173" s="105" t="s">
        <v>22</v>
      </c>
      <c r="O173" s="20"/>
      <c r="P173" s="106">
        <f>O173*H173</f>
        <v>0</v>
      </c>
      <c r="Q173" s="106">
        <v>0</v>
      </c>
      <c r="R173" s="106">
        <f>Q173*H173</f>
        <v>0</v>
      </c>
      <c r="S173" s="106">
        <v>0</v>
      </c>
      <c r="T173" s="107">
        <f>S173*H173</f>
        <v>0</v>
      </c>
      <c r="AR173" s="8" t="s">
        <v>100</v>
      </c>
      <c r="AT173" s="8" t="s">
        <v>60</v>
      </c>
      <c r="AU173" s="8" t="s">
        <v>34</v>
      </c>
      <c r="AY173" s="8" t="s">
        <v>58</v>
      </c>
      <c r="BE173" s="108">
        <f>IF(N173="základní",J173,0)</f>
        <v>0</v>
      </c>
      <c r="BF173" s="108">
        <f>IF(N173="snížená",J173,0)</f>
        <v>0</v>
      </c>
      <c r="BG173" s="108">
        <f>IF(N173="zákl. přenesená",J173,0)</f>
        <v>0</v>
      </c>
      <c r="BH173" s="108">
        <f>IF(N173="sníž. přenesená",J173,0)</f>
        <v>0</v>
      </c>
      <c r="BI173" s="108">
        <f>IF(N173="nulová",J173,0)</f>
        <v>0</v>
      </c>
      <c r="BJ173" s="8" t="s">
        <v>34</v>
      </c>
      <c r="BK173" s="108">
        <f>ROUND(I173*H173,2)</f>
        <v>0</v>
      </c>
      <c r="BL173" s="8" t="s">
        <v>100</v>
      </c>
      <c r="BM173" s="8" t="s">
        <v>163</v>
      </c>
    </row>
    <row r="174" spans="2:51" s="5" customFormat="1" ht="13.5">
      <c r="B174" s="109"/>
      <c r="C174" s="110"/>
      <c r="D174" s="111" t="s">
        <v>63</v>
      </c>
      <c r="E174" s="112" t="s">
        <v>5</v>
      </c>
      <c r="F174" s="157" t="s">
        <v>164</v>
      </c>
      <c r="G174" s="110"/>
      <c r="H174" s="112" t="s">
        <v>5</v>
      </c>
      <c r="I174" s="114"/>
      <c r="J174" s="110"/>
      <c r="K174" s="110"/>
      <c r="L174" s="115"/>
      <c r="M174" s="116"/>
      <c r="N174" s="117"/>
      <c r="O174" s="117"/>
      <c r="P174" s="117"/>
      <c r="Q174" s="117"/>
      <c r="R174" s="117"/>
      <c r="S174" s="117"/>
      <c r="T174" s="118"/>
      <c r="AT174" s="119" t="s">
        <v>63</v>
      </c>
      <c r="AU174" s="119" t="s">
        <v>34</v>
      </c>
      <c r="AV174" s="5" t="s">
        <v>34</v>
      </c>
      <c r="AW174" s="5" t="s">
        <v>15</v>
      </c>
      <c r="AX174" s="5" t="s">
        <v>33</v>
      </c>
      <c r="AY174" s="119" t="s">
        <v>58</v>
      </c>
    </row>
    <row r="175" spans="2:51" s="6" customFormat="1" ht="13.5">
      <c r="B175" s="120"/>
      <c r="C175" s="121"/>
      <c r="D175" s="111" t="s">
        <v>63</v>
      </c>
      <c r="E175" s="122" t="s">
        <v>5</v>
      </c>
      <c r="F175" s="123" t="s">
        <v>2</v>
      </c>
      <c r="G175" s="121"/>
      <c r="H175" s="124">
        <v>15</v>
      </c>
      <c r="I175" s="125"/>
      <c r="J175" s="121"/>
      <c r="K175" s="121"/>
      <c r="L175" s="126"/>
      <c r="M175" s="127"/>
      <c r="N175" s="128"/>
      <c r="O175" s="128"/>
      <c r="P175" s="128"/>
      <c r="Q175" s="128"/>
      <c r="R175" s="128"/>
      <c r="S175" s="128"/>
      <c r="T175" s="129"/>
      <c r="AT175" s="130" t="s">
        <v>63</v>
      </c>
      <c r="AU175" s="130" t="s">
        <v>34</v>
      </c>
      <c r="AV175" s="6" t="s">
        <v>35</v>
      </c>
      <c r="AW175" s="6" t="s">
        <v>15</v>
      </c>
      <c r="AX175" s="6" t="s">
        <v>33</v>
      </c>
      <c r="AY175" s="130" t="s">
        <v>58</v>
      </c>
    </row>
    <row r="176" spans="2:51" s="7" customFormat="1" ht="13.5">
      <c r="B176" s="131"/>
      <c r="C176" s="132"/>
      <c r="D176" s="111" t="s">
        <v>63</v>
      </c>
      <c r="E176" s="133" t="s">
        <v>5</v>
      </c>
      <c r="F176" s="134" t="s">
        <v>64</v>
      </c>
      <c r="G176" s="132"/>
      <c r="H176" s="135">
        <v>15</v>
      </c>
      <c r="I176" s="136"/>
      <c r="J176" s="132"/>
      <c r="K176" s="132"/>
      <c r="L176" s="137"/>
      <c r="M176" s="138"/>
      <c r="N176" s="139"/>
      <c r="O176" s="139"/>
      <c r="P176" s="139"/>
      <c r="Q176" s="139"/>
      <c r="R176" s="139"/>
      <c r="S176" s="139"/>
      <c r="T176" s="140"/>
      <c r="AT176" s="141" t="s">
        <v>63</v>
      </c>
      <c r="AU176" s="141" t="s">
        <v>34</v>
      </c>
      <c r="AV176" s="7" t="s">
        <v>62</v>
      </c>
      <c r="AW176" s="7" t="s">
        <v>15</v>
      </c>
      <c r="AX176" s="7" t="s">
        <v>34</v>
      </c>
      <c r="AY176" s="141" t="s">
        <v>58</v>
      </c>
    </row>
    <row r="177" spans="2:65" s="1" customFormat="1" ht="16.5" customHeight="1">
      <c r="B177" s="19"/>
      <c r="C177" s="97" t="s">
        <v>82</v>
      </c>
      <c r="D177" s="97" t="s">
        <v>60</v>
      </c>
      <c r="E177" s="98" t="s">
        <v>165</v>
      </c>
      <c r="F177" s="99" t="s">
        <v>166</v>
      </c>
      <c r="G177" s="100" t="s">
        <v>89</v>
      </c>
      <c r="H177" s="101">
        <v>1</v>
      </c>
      <c r="I177" s="102">
        <v>0</v>
      </c>
      <c r="J177" s="103">
        <f>ROUND(I177*H177,2)</f>
        <v>0</v>
      </c>
      <c r="K177" s="99" t="s">
        <v>5</v>
      </c>
      <c r="L177" s="29"/>
      <c r="M177" s="104" t="s">
        <v>5</v>
      </c>
      <c r="N177" s="105" t="s">
        <v>22</v>
      </c>
      <c r="O177" s="20"/>
      <c r="P177" s="106">
        <f>O177*H177</f>
        <v>0</v>
      </c>
      <c r="Q177" s="106">
        <v>0</v>
      </c>
      <c r="R177" s="106">
        <f>Q177*H177</f>
        <v>0</v>
      </c>
      <c r="S177" s="106">
        <v>0</v>
      </c>
      <c r="T177" s="107">
        <f>S177*H177</f>
        <v>0</v>
      </c>
      <c r="AR177" s="8" t="s">
        <v>100</v>
      </c>
      <c r="AT177" s="8" t="s">
        <v>60</v>
      </c>
      <c r="AU177" s="8" t="s">
        <v>34</v>
      </c>
      <c r="AY177" s="8" t="s">
        <v>58</v>
      </c>
      <c r="BE177" s="108">
        <f>IF(N177="základní",J177,0)</f>
        <v>0</v>
      </c>
      <c r="BF177" s="108">
        <f>IF(N177="snížená",J177,0)</f>
        <v>0</v>
      </c>
      <c r="BG177" s="108">
        <f>IF(N177="zákl. přenesená",J177,0)</f>
        <v>0</v>
      </c>
      <c r="BH177" s="108">
        <f>IF(N177="sníž. přenesená",J177,0)</f>
        <v>0</v>
      </c>
      <c r="BI177" s="108">
        <f>IF(N177="nulová",J177,0)</f>
        <v>0</v>
      </c>
      <c r="BJ177" s="8" t="s">
        <v>34</v>
      </c>
      <c r="BK177" s="108">
        <f>ROUND(I177*H177,2)</f>
        <v>0</v>
      </c>
      <c r="BL177" s="8" t="s">
        <v>100</v>
      </c>
      <c r="BM177" s="8" t="s">
        <v>167</v>
      </c>
    </row>
    <row r="178" spans="2:51" s="5" customFormat="1" ht="40.5">
      <c r="B178" s="109"/>
      <c r="C178" s="110"/>
      <c r="D178" s="111" t="s">
        <v>63</v>
      </c>
      <c r="E178" s="112" t="s">
        <v>5</v>
      </c>
      <c r="F178" s="113" t="s">
        <v>233</v>
      </c>
      <c r="G178" s="110"/>
      <c r="H178" s="112" t="s">
        <v>5</v>
      </c>
      <c r="I178" s="150"/>
      <c r="J178" s="151"/>
      <c r="K178" s="151"/>
      <c r="L178" s="115"/>
      <c r="M178" s="116"/>
      <c r="N178" s="117"/>
      <c r="O178" s="117"/>
      <c r="P178" s="117"/>
      <c r="Q178" s="117"/>
      <c r="R178" s="117"/>
      <c r="S178" s="117"/>
      <c r="T178" s="118"/>
      <c r="AT178" s="119" t="s">
        <v>63</v>
      </c>
      <c r="AU178" s="119" t="s">
        <v>34</v>
      </c>
      <c r="AV178" s="5" t="s">
        <v>34</v>
      </c>
      <c r="AW178" s="5" t="s">
        <v>15</v>
      </c>
      <c r="AX178" s="5" t="s">
        <v>33</v>
      </c>
      <c r="AY178" s="119" t="s">
        <v>58</v>
      </c>
    </row>
    <row r="179" spans="2:51" s="6" customFormat="1" ht="13.5">
      <c r="B179" s="120"/>
      <c r="C179" s="121"/>
      <c r="D179" s="111" t="s">
        <v>63</v>
      </c>
      <c r="E179" s="122" t="s">
        <v>5</v>
      </c>
      <c r="F179" s="123" t="s">
        <v>34</v>
      </c>
      <c r="G179" s="121"/>
      <c r="H179" s="124">
        <v>1</v>
      </c>
      <c r="I179" s="152"/>
      <c r="J179" s="153"/>
      <c r="K179" s="153"/>
      <c r="L179" s="126"/>
      <c r="M179" s="127"/>
      <c r="N179" s="128"/>
      <c r="O179" s="128"/>
      <c r="P179" s="128"/>
      <c r="Q179" s="128"/>
      <c r="R179" s="128"/>
      <c r="S179" s="128"/>
      <c r="T179" s="129"/>
      <c r="AT179" s="130" t="s">
        <v>63</v>
      </c>
      <c r="AU179" s="130" t="s">
        <v>34</v>
      </c>
      <c r="AV179" s="6" t="s">
        <v>35</v>
      </c>
      <c r="AW179" s="6" t="s">
        <v>15</v>
      </c>
      <c r="AX179" s="6" t="s">
        <v>33</v>
      </c>
      <c r="AY179" s="130" t="s">
        <v>58</v>
      </c>
    </row>
    <row r="180" spans="2:51" s="7" customFormat="1" ht="13.5">
      <c r="B180" s="131"/>
      <c r="C180" s="132"/>
      <c r="D180" s="111" t="s">
        <v>63</v>
      </c>
      <c r="E180" s="133" t="s">
        <v>5</v>
      </c>
      <c r="F180" s="134" t="s">
        <v>64</v>
      </c>
      <c r="G180" s="132"/>
      <c r="H180" s="135">
        <v>1</v>
      </c>
      <c r="I180" s="154"/>
      <c r="J180" s="155"/>
      <c r="K180" s="155"/>
      <c r="L180" s="137"/>
      <c r="M180" s="138"/>
      <c r="N180" s="139"/>
      <c r="O180" s="139"/>
      <c r="P180" s="139"/>
      <c r="Q180" s="139"/>
      <c r="R180" s="139"/>
      <c r="S180" s="139"/>
      <c r="T180" s="140"/>
      <c r="AT180" s="141" t="s">
        <v>63</v>
      </c>
      <c r="AU180" s="141" t="s">
        <v>34</v>
      </c>
      <c r="AV180" s="7" t="s">
        <v>62</v>
      </c>
      <c r="AW180" s="7" t="s">
        <v>15</v>
      </c>
      <c r="AX180" s="7" t="s">
        <v>34</v>
      </c>
      <c r="AY180" s="141" t="s">
        <v>58</v>
      </c>
    </row>
    <row r="181" spans="2:65" s="1" customFormat="1" ht="16.5" customHeight="1">
      <c r="B181" s="19"/>
      <c r="C181" s="97">
        <v>27</v>
      </c>
      <c r="D181" s="97" t="s">
        <v>60</v>
      </c>
      <c r="E181" s="98" t="s">
        <v>168</v>
      </c>
      <c r="F181" s="99" t="s">
        <v>169</v>
      </c>
      <c r="G181" s="100" t="s">
        <v>89</v>
      </c>
      <c r="H181" s="101">
        <v>2</v>
      </c>
      <c r="I181" s="102">
        <v>0</v>
      </c>
      <c r="J181" s="103">
        <f>ROUND(I181*H181,2)</f>
        <v>0</v>
      </c>
      <c r="K181" s="99" t="s">
        <v>5</v>
      </c>
      <c r="L181" s="29"/>
      <c r="M181" s="104" t="s">
        <v>5</v>
      </c>
      <c r="N181" s="105" t="s">
        <v>22</v>
      </c>
      <c r="O181" s="20"/>
      <c r="P181" s="106">
        <f>O181*H181</f>
        <v>0</v>
      </c>
      <c r="Q181" s="106">
        <v>0</v>
      </c>
      <c r="R181" s="106">
        <f>Q181*H181</f>
        <v>0</v>
      </c>
      <c r="S181" s="106">
        <v>0</v>
      </c>
      <c r="T181" s="107">
        <f>S181*H181</f>
        <v>0</v>
      </c>
      <c r="AR181" s="8" t="s">
        <v>100</v>
      </c>
      <c r="AT181" s="8" t="s">
        <v>60</v>
      </c>
      <c r="AU181" s="8" t="s">
        <v>34</v>
      </c>
      <c r="AY181" s="8" t="s">
        <v>58</v>
      </c>
      <c r="BE181" s="108">
        <f>IF(N181="základní",J181,0)</f>
        <v>0</v>
      </c>
      <c r="BF181" s="108">
        <f>IF(N181="snížená",J181,0)</f>
        <v>0</v>
      </c>
      <c r="BG181" s="108">
        <f>IF(N181="zákl. přenesená",J181,0)</f>
        <v>0</v>
      </c>
      <c r="BH181" s="108">
        <f>IF(N181="sníž. přenesená",J181,0)</f>
        <v>0</v>
      </c>
      <c r="BI181" s="108">
        <f>IF(N181="nulová",J181,0)</f>
        <v>0</v>
      </c>
      <c r="BJ181" s="8" t="s">
        <v>34</v>
      </c>
      <c r="BK181" s="108">
        <f>ROUND(I181*H181,2)</f>
        <v>0</v>
      </c>
      <c r="BL181" s="8" t="s">
        <v>100</v>
      </c>
      <c r="BM181" s="8" t="s">
        <v>170</v>
      </c>
    </row>
    <row r="182" spans="2:51" s="5" customFormat="1" ht="40.5">
      <c r="B182" s="109"/>
      <c r="C182" s="110"/>
      <c r="D182" s="111" t="s">
        <v>63</v>
      </c>
      <c r="E182" s="112" t="s">
        <v>5</v>
      </c>
      <c r="F182" s="113" t="s">
        <v>220</v>
      </c>
      <c r="G182" s="110"/>
      <c r="H182" s="112" t="s">
        <v>5</v>
      </c>
      <c r="I182" s="114"/>
      <c r="J182" s="110"/>
      <c r="K182" s="110"/>
      <c r="L182" s="115"/>
      <c r="M182" s="116"/>
      <c r="N182" s="117"/>
      <c r="O182" s="117"/>
      <c r="P182" s="117"/>
      <c r="Q182" s="117"/>
      <c r="R182" s="117"/>
      <c r="S182" s="117"/>
      <c r="T182" s="118"/>
      <c r="AT182" s="119" t="s">
        <v>63</v>
      </c>
      <c r="AU182" s="119" t="s">
        <v>34</v>
      </c>
      <c r="AV182" s="5" t="s">
        <v>34</v>
      </c>
      <c r="AW182" s="5" t="s">
        <v>15</v>
      </c>
      <c r="AX182" s="5" t="s">
        <v>33</v>
      </c>
      <c r="AY182" s="119" t="s">
        <v>58</v>
      </c>
    </row>
    <row r="183" spans="2:51" s="6" customFormat="1" ht="13.5">
      <c r="B183" s="120"/>
      <c r="C183" s="121"/>
      <c r="D183" s="111" t="s">
        <v>63</v>
      </c>
      <c r="E183" s="122" t="s">
        <v>5</v>
      </c>
      <c r="F183" s="123" t="s">
        <v>35</v>
      </c>
      <c r="G183" s="121"/>
      <c r="H183" s="124">
        <v>2</v>
      </c>
      <c r="I183" s="125"/>
      <c r="J183" s="121"/>
      <c r="K183" s="121"/>
      <c r="L183" s="126"/>
      <c r="M183" s="127"/>
      <c r="N183" s="128"/>
      <c r="O183" s="128"/>
      <c r="P183" s="128"/>
      <c r="Q183" s="128"/>
      <c r="R183" s="128"/>
      <c r="S183" s="128"/>
      <c r="T183" s="129"/>
      <c r="AT183" s="130" t="s">
        <v>63</v>
      </c>
      <c r="AU183" s="130" t="s">
        <v>34</v>
      </c>
      <c r="AV183" s="6" t="s">
        <v>35</v>
      </c>
      <c r="AW183" s="6" t="s">
        <v>15</v>
      </c>
      <c r="AX183" s="6" t="s">
        <v>33</v>
      </c>
      <c r="AY183" s="130" t="s">
        <v>58</v>
      </c>
    </row>
    <row r="184" spans="2:51" s="7" customFormat="1" ht="13.5">
      <c r="B184" s="131"/>
      <c r="C184" s="132"/>
      <c r="D184" s="111" t="s">
        <v>63</v>
      </c>
      <c r="E184" s="133" t="s">
        <v>5</v>
      </c>
      <c r="F184" s="134" t="s">
        <v>64</v>
      </c>
      <c r="G184" s="132"/>
      <c r="H184" s="135">
        <v>2</v>
      </c>
      <c r="I184" s="136"/>
      <c r="J184" s="132"/>
      <c r="K184" s="132"/>
      <c r="L184" s="137"/>
      <c r="M184" s="138"/>
      <c r="N184" s="139"/>
      <c r="O184" s="139"/>
      <c r="P184" s="139"/>
      <c r="Q184" s="139"/>
      <c r="R184" s="139"/>
      <c r="S184" s="139"/>
      <c r="T184" s="140"/>
      <c r="AT184" s="141" t="s">
        <v>63</v>
      </c>
      <c r="AU184" s="141" t="s">
        <v>34</v>
      </c>
      <c r="AV184" s="7" t="s">
        <v>62</v>
      </c>
      <c r="AW184" s="7" t="s">
        <v>15</v>
      </c>
      <c r="AX184" s="7" t="s">
        <v>34</v>
      </c>
      <c r="AY184" s="141" t="s">
        <v>58</v>
      </c>
    </row>
    <row r="185" spans="2:65" s="1" customFormat="1" ht="25.5" customHeight="1">
      <c r="B185" s="19"/>
      <c r="C185" s="97">
        <v>28</v>
      </c>
      <c r="D185" s="97" t="s">
        <v>60</v>
      </c>
      <c r="E185" s="98" t="s">
        <v>171</v>
      </c>
      <c r="F185" s="99" t="s">
        <v>232</v>
      </c>
      <c r="G185" s="100" t="s">
        <v>89</v>
      </c>
      <c r="H185" s="101">
        <v>1</v>
      </c>
      <c r="I185" s="102">
        <v>0</v>
      </c>
      <c r="J185" s="103">
        <f>ROUND(I185*H185,2)</f>
        <v>0</v>
      </c>
      <c r="K185" s="99" t="s">
        <v>5</v>
      </c>
      <c r="L185" s="29"/>
      <c r="M185" s="104" t="s">
        <v>5</v>
      </c>
      <c r="N185" s="105" t="s">
        <v>22</v>
      </c>
      <c r="O185" s="20"/>
      <c r="P185" s="106">
        <f>O185*H185</f>
        <v>0</v>
      </c>
      <c r="Q185" s="106">
        <v>0</v>
      </c>
      <c r="R185" s="106">
        <f>Q185*H185</f>
        <v>0</v>
      </c>
      <c r="S185" s="106">
        <v>0</v>
      </c>
      <c r="T185" s="107">
        <f>S185*H185</f>
        <v>0</v>
      </c>
      <c r="AR185" s="8" t="s">
        <v>100</v>
      </c>
      <c r="AT185" s="8" t="s">
        <v>60</v>
      </c>
      <c r="AU185" s="8" t="s">
        <v>34</v>
      </c>
      <c r="AY185" s="8" t="s">
        <v>58</v>
      </c>
      <c r="BE185" s="108">
        <f>IF(N185="základní",J185,0)</f>
        <v>0</v>
      </c>
      <c r="BF185" s="108">
        <f>IF(N185="snížená",J185,0)</f>
        <v>0</v>
      </c>
      <c r="BG185" s="108">
        <f>IF(N185="zákl. přenesená",J185,0)</f>
        <v>0</v>
      </c>
      <c r="BH185" s="108">
        <f>IF(N185="sníž. přenesená",J185,0)</f>
        <v>0</v>
      </c>
      <c r="BI185" s="108">
        <f>IF(N185="nulová",J185,0)</f>
        <v>0</v>
      </c>
      <c r="BJ185" s="8" t="s">
        <v>34</v>
      </c>
      <c r="BK185" s="108">
        <f>ROUND(I185*H185,2)</f>
        <v>0</v>
      </c>
      <c r="BL185" s="8" t="s">
        <v>100</v>
      </c>
      <c r="BM185" s="8" t="s">
        <v>172</v>
      </c>
    </row>
    <row r="186" spans="2:51" s="5" customFormat="1" ht="40.5">
      <c r="B186" s="109"/>
      <c r="C186" s="110"/>
      <c r="D186" s="111" t="s">
        <v>63</v>
      </c>
      <c r="E186" s="112" t="s">
        <v>5</v>
      </c>
      <c r="F186" s="113" t="s">
        <v>219</v>
      </c>
      <c r="G186" s="110"/>
      <c r="H186" s="112" t="s">
        <v>5</v>
      </c>
      <c r="I186" s="114"/>
      <c r="J186" s="110"/>
      <c r="K186" s="110"/>
      <c r="L186" s="115"/>
      <c r="M186" s="116"/>
      <c r="N186" s="117"/>
      <c r="O186" s="117"/>
      <c r="P186" s="117"/>
      <c r="Q186" s="117"/>
      <c r="R186" s="117"/>
      <c r="S186" s="117"/>
      <c r="T186" s="118"/>
      <c r="AT186" s="119" t="s">
        <v>63</v>
      </c>
      <c r="AU186" s="119" t="s">
        <v>34</v>
      </c>
      <c r="AV186" s="5" t="s">
        <v>34</v>
      </c>
      <c r="AW186" s="5" t="s">
        <v>15</v>
      </c>
      <c r="AX186" s="5" t="s">
        <v>33</v>
      </c>
      <c r="AY186" s="119" t="s">
        <v>58</v>
      </c>
    </row>
    <row r="187" spans="2:51" s="6" customFormat="1" ht="13.5">
      <c r="B187" s="120"/>
      <c r="C187" s="121"/>
      <c r="D187" s="111" t="s">
        <v>63</v>
      </c>
      <c r="E187" s="122" t="s">
        <v>5</v>
      </c>
      <c r="F187" s="123" t="s">
        <v>34</v>
      </c>
      <c r="G187" s="121"/>
      <c r="H187" s="124">
        <v>1</v>
      </c>
      <c r="I187" s="125"/>
      <c r="J187" s="121"/>
      <c r="K187" s="121"/>
      <c r="L187" s="126"/>
      <c r="M187" s="127"/>
      <c r="N187" s="128"/>
      <c r="O187" s="128"/>
      <c r="P187" s="128"/>
      <c r="Q187" s="128"/>
      <c r="R187" s="128"/>
      <c r="S187" s="128"/>
      <c r="T187" s="129"/>
      <c r="AT187" s="130" t="s">
        <v>63</v>
      </c>
      <c r="AU187" s="130" t="s">
        <v>34</v>
      </c>
      <c r="AV187" s="6" t="s">
        <v>35</v>
      </c>
      <c r="AW187" s="6" t="s">
        <v>15</v>
      </c>
      <c r="AX187" s="6" t="s">
        <v>33</v>
      </c>
      <c r="AY187" s="130" t="s">
        <v>58</v>
      </c>
    </row>
    <row r="188" spans="2:51" s="7" customFormat="1" ht="13.5">
      <c r="B188" s="131"/>
      <c r="C188" s="132"/>
      <c r="D188" s="111" t="s">
        <v>63</v>
      </c>
      <c r="E188" s="133" t="s">
        <v>5</v>
      </c>
      <c r="F188" s="134" t="s">
        <v>64</v>
      </c>
      <c r="G188" s="132"/>
      <c r="H188" s="135">
        <v>1</v>
      </c>
      <c r="I188" s="136"/>
      <c r="J188" s="132"/>
      <c r="K188" s="132"/>
      <c r="L188" s="137"/>
      <c r="M188" s="138"/>
      <c r="N188" s="139"/>
      <c r="O188" s="139"/>
      <c r="P188" s="139"/>
      <c r="Q188" s="139"/>
      <c r="R188" s="139"/>
      <c r="S188" s="139"/>
      <c r="T188" s="140"/>
      <c r="AT188" s="141" t="s">
        <v>63</v>
      </c>
      <c r="AU188" s="141" t="s">
        <v>34</v>
      </c>
      <c r="AV188" s="7" t="s">
        <v>62</v>
      </c>
      <c r="AW188" s="7" t="s">
        <v>15</v>
      </c>
      <c r="AX188" s="7" t="s">
        <v>34</v>
      </c>
      <c r="AY188" s="141" t="s">
        <v>58</v>
      </c>
    </row>
    <row r="189" spans="2:65" s="1" customFormat="1" ht="16.5" customHeight="1">
      <c r="B189" s="19"/>
      <c r="C189" s="97" t="s">
        <v>83</v>
      </c>
      <c r="D189" s="97" t="s">
        <v>60</v>
      </c>
      <c r="E189" s="98" t="s">
        <v>173</v>
      </c>
      <c r="F189" s="99" t="s">
        <v>174</v>
      </c>
      <c r="G189" s="100" t="s">
        <v>89</v>
      </c>
      <c r="H189" s="101">
        <v>1</v>
      </c>
      <c r="I189" s="102">
        <v>0</v>
      </c>
      <c r="J189" s="103">
        <f>ROUND(I189*H189,2)</f>
        <v>0</v>
      </c>
      <c r="K189" s="99" t="s">
        <v>5</v>
      </c>
      <c r="L189" s="29"/>
      <c r="M189" s="104" t="s">
        <v>5</v>
      </c>
      <c r="N189" s="105" t="s">
        <v>22</v>
      </c>
      <c r="O189" s="20"/>
      <c r="P189" s="106">
        <f>O189*H189</f>
        <v>0</v>
      </c>
      <c r="Q189" s="106">
        <v>0</v>
      </c>
      <c r="R189" s="106">
        <f>Q189*H189</f>
        <v>0</v>
      </c>
      <c r="S189" s="106">
        <v>0</v>
      </c>
      <c r="T189" s="107">
        <f>S189*H189</f>
        <v>0</v>
      </c>
      <c r="AR189" s="8" t="s">
        <v>100</v>
      </c>
      <c r="AT189" s="8" t="s">
        <v>60</v>
      </c>
      <c r="AU189" s="8" t="s">
        <v>34</v>
      </c>
      <c r="AY189" s="8" t="s">
        <v>58</v>
      </c>
      <c r="BE189" s="108">
        <f>IF(N189="základní",J189,0)</f>
        <v>0</v>
      </c>
      <c r="BF189" s="108">
        <f>IF(N189="snížená",J189,0)</f>
        <v>0</v>
      </c>
      <c r="BG189" s="108">
        <f>IF(N189="zákl. přenesená",J189,0)</f>
        <v>0</v>
      </c>
      <c r="BH189" s="108">
        <f>IF(N189="sníž. přenesená",J189,0)</f>
        <v>0</v>
      </c>
      <c r="BI189" s="108">
        <f>IF(N189="nulová",J189,0)</f>
        <v>0</v>
      </c>
      <c r="BJ189" s="8" t="s">
        <v>34</v>
      </c>
      <c r="BK189" s="108">
        <f>ROUND(I189*H189,2)</f>
        <v>0</v>
      </c>
      <c r="BL189" s="8" t="s">
        <v>100</v>
      </c>
      <c r="BM189" s="8" t="s">
        <v>175</v>
      </c>
    </row>
    <row r="190" spans="2:51" s="5" customFormat="1" ht="40.5">
      <c r="B190" s="109"/>
      <c r="C190" s="110"/>
      <c r="D190" s="111" t="s">
        <v>63</v>
      </c>
      <c r="E190" s="112" t="s">
        <v>5</v>
      </c>
      <c r="F190" s="113" t="s">
        <v>221</v>
      </c>
      <c r="G190" s="110"/>
      <c r="H190" s="112" t="s">
        <v>5</v>
      </c>
      <c r="I190" s="114"/>
      <c r="J190" s="110"/>
      <c r="K190" s="110"/>
      <c r="L190" s="115"/>
      <c r="M190" s="116"/>
      <c r="N190" s="117"/>
      <c r="O190" s="117"/>
      <c r="P190" s="117"/>
      <c r="Q190" s="117"/>
      <c r="R190" s="117"/>
      <c r="S190" s="117"/>
      <c r="T190" s="118"/>
      <c r="AT190" s="119" t="s">
        <v>63</v>
      </c>
      <c r="AU190" s="119" t="s">
        <v>34</v>
      </c>
      <c r="AV190" s="5" t="s">
        <v>34</v>
      </c>
      <c r="AW190" s="5" t="s">
        <v>15</v>
      </c>
      <c r="AX190" s="5" t="s">
        <v>33</v>
      </c>
      <c r="AY190" s="119" t="s">
        <v>58</v>
      </c>
    </row>
    <row r="191" spans="2:51" s="6" customFormat="1" ht="13.5">
      <c r="B191" s="120"/>
      <c r="C191" s="121"/>
      <c r="D191" s="111" t="s">
        <v>63</v>
      </c>
      <c r="E191" s="122" t="s">
        <v>5</v>
      </c>
      <c r="F191" s="123" t="s">
        <v>34</v>
      </c>
      <c r="G191" s="121"/>
      <c r="H191" s="124">
        <v>1</v>
      </c>
      <c r="I191" s="125"/>
      <c r="J191" s="121"/>
      <c r="K191" s="121"/>
      <c r="L191" s="126"/>
      <c r="M191" s="127"/>
      <c r="N191" s="128"/>
      <c r="O191" s="128"/>
      <c r="P191" s="128"/>
      <c r="Q191" s="128"/>
      <c r="R191" s="128"/>
      <c r="S191" s="128"/>
      <c r="T191" s="129"/>
      <c r="AT191" s="130" t="s">
        <v>63</v>
      </c>
      <c r="AU191" s="130" t="s">
        <v>34</v>
      </c>
      <c r="AV191" s="6" t="s">
        <v>35</v>
      </c>
      <c r="AW191" s="6" t="s">
        <v>15</v>
      </c>
      <c r="AX191" s="6" t="s">
        <v>33</v>
      </c>
      <c r="AY191" s="130" t="s">
        <v>58</v>
      </c>
    </row>
    <row r="192" spans="2:51" s="7" customFormat="1" ht="13.5">
      <c r="B192" s="131"/>
      <c r="C192" s="132"/>
      <c r="D192" s="111" t="s">
        <v>63</v>
      </c>
      <c r="E192" s="133" t="s">
        <v>5</v>
      </c>
      <c r="F192" s="134" t="s">
        <v>64</v>
      </c>
      <c r="G192" s="132"/>
      <c r="H192" s="135">
        <v>1</v>
      </c>
      <c r="I192" s="136"/>
      <c r="J192" s="132"/>
      <c r="K192" s="132"/>
      <c r="L192" s="137"/>
      <c r="M192" s="138"/>
      <c r="N192" s="139"/>
      <c r="O192" s="139"/>
      <c r="P192" s="139"/>
      <c r="Q192" s="139"/>
      <c r="R192" s="139"/>
      <c r="S192" s="139"/>
      <c r="T192" s="140"/>
      <c r="AT192" s="141" t="s">
        <v>63</v>
      </c>
      <c r="AU192" s="141" t="s">
        <v>34</v>
      </c>
      <c r="AV192" s="7" t="s">
        <v>62</v>
      </c>
      <c r="AW192" s="7" t="s">
        <v>15</v>
      </c>
      <c r="AX192" s="7" t="s">
        <v>34</v>
      </c>
      <c r="AY192" s="141" t="s">
        <v>58</v>
      </c>
    </row>
    <row r="193" spans="2:65" s="1" customFormat="1" ht="16.5" customHeight="1">
      <c r="B193" s="19"/>
      <c r="C193" s="97" t="s">
        <v>84</v>
      </c>
      <c r="D193" s="97" t="s">
        <v>60</v>
      </c>
      <c r="E193" s="98" t="s">
        <v>176</v>
      </c>
      <c r="F193" s="99" t="s">
        <v>177</v>
      </c>
      <c r="G193" s="100" t="s">
        <v>89</v>
      </c>
      <c r="H193" s="101">
        <v>1</v>
      </c>
      <c r="I193" s="102">
        <v>0</v>
      </c>
      <c r="J193" s="103">
        <f>ROUND(I193*H193,2)</f>
        <v>0</v>
      </c>
      <c r="K193" s="99" t="s">
        <v>5</v>
      </c>
      <c r="L193" s="29"/>
      <c r="M193" s="104" t="s">
        <v>5</v>
      </c>
      <c r="N193" s="105" t="s">
        <v>22</v>
      </c>
      <c r="O193" s="20"/>
      <c r="P193" s="106">
        <f>O193*H193</f>
        <v>0</v>
      </c>
      <c r="Q193" s="106">
        <v>0</v>
      </c>
      <c r="R193" s="106">
        <f>Q193*H193</f>
        <v>0</v>
      </c>
      <c r="S193" s="106">
        <v>0</v>
      </c>
      <c r="T193" s="107">
        <f>S193*H193</f>
        <v>0</v>
      </c>
      <c r="AR193" s="8" t="s">
        <v>100</v>
      </c>
      <c r="AT193" s="8" t="s">
        <v>60</v>
      </c>
      <c r="AU193" s="8" t="s">
        <v>34</v>
      </c>
      <c r="AY193" s="8" t="s">
        <v>58</v>
      </c>
      <c r="BE193" s="108">
        <f>IF(N193="základní",J193,0)</f>
        <v>0</v>
      </c>
      <c r="BF193" s="108">
        <f>IF(N193="snížená",J193,0)</f>
        <v>0</v>
      </c>
      <c r="BG193" s="108">
        <f>IF(N193="zákl. přenesená",J193,0)</f>
        <v>0</v>
      </c>
      <c r="BH193" s="108">
        <f>IF(N193="sníž. přenesená",J193,0)</f>
        <v>0</v>
      </c>
      <c r="BI193" s="108">
        <f>IF(N193="nulová",J193,0)</f>
        <v>0</v>
      </c>
      <c r="BJ193" s="8" t="s">
        <v>34</v>
      </c>
      <c r="BK193" s="108">
        <f>ROUND(I193*H193,2)</f>
        <v>0</v>
      </c>
      <c r="BL193" s="8" t="s">
        <v>100</v>
      </c>
      <c r="BM193" s="8" t="s">
        <v>178</v>
      </c>
    </row>
    <row r="194" spans="2:51" s="5" customFormat="1" ht="54">
      <c r="B194" s="109"/>
      <c r="C194" s="110"/>
      <c r="D194" s="111" t="s">
        <v>63</v>
      </c>
      <c r="E194" s="112" t="s">
        <v>5</v>
      </c>
      <c r="F194" s="113" t="s">
        <v>222</v>
      </c>
      <c r="G194" s="110"/>
      <c r="H194" s="112" t="s">
        <v>5</v>
      </c>
      <c r="I194" s="114"/>
      <c r="J194" s="110"/>
      <c r="K194" s="110"/>
      <c r="L194" s="115"/>
      <c r="M194" s="116"/>
      <c r="N194" s="117"/>
      <c r="O194" s="117"/>
      <c r="P194" s="117"/>
      <c r="Q194" s="117"/>
      <c r="R194" s="117"/>
      <c r="S194" s="117"/>
      <c r="T194" s="118"/>
      <c r="AT194" s="119" t="s">
        <v>63</v>
      </c>
      <c r="AU194" s="119" t="s">
        <v>34</v>
      </c>
      <c r="AV194" s="5" t="s">
        <v>34</v>
      </c>
      <c r="AW194" s="5" t="s">
        <v>15</v>
      </c>
      <c r="AX194" s="5" t="s">
        <v>33</v>
      </c>
      <c r="AY194" s="119" t="s">
        <v>58</v>
      </c>
    </row>
    <row r="195" spans="2:51" s="6" customFormat="1" ht="13.5">
      <c r="B195" s="120"/>
      <c r="C195" s="121"/>
      <c r="D195" s="111" t="s">
        <v>63</v>
      </c>
      <c r="E195" s="122" t="s">
        <v>5</v>
      </c>
      <c r="F195" s="123" t="s">
        <v>34</v>
      </c>
      <c r="G195" s="121"/>
      <c r="H195" s="124">
        <v>1</v>
      </c>
      <c r="I195" s="125"/>
      <c r="J195" s="121"/>
      <c r="K195" s="121"/>
      <c r="L195" s="126"/>
      <c r="M195" s="127"/>
      <c r="N195" s="128"/>
      <c r="O195" s="128"/>
      <c r="P195" s="128"/>
      <c r="Q195" s="128"/>
      <c r="R195" s="128"/>
      <c r="S195" s="128"/>
      <c r="T195" s="129"/>
      <c r="AT195" s="130" t="s">
        <v>63</v>
      </c>
      <c r="AU195" s="130" t="s">
        <v>34</v>
      </c>
      <c r="AV195" s="6" t="s">
        <v>35</v>
      </c>
      <c r="AW195" s="6" t="s">
        <v>15</v>
      </c>
      <c r="AX195" s="6" t="s">
        <v>33</v>
      </c>
      <c r="AY195" s="130" t="s">
        <v>58</v>
      </c>
    </row>
    <row r="196" spans="2:51" s="7" customFormat="1" ht="13.5">
      <c r="B196" s="131"/>
      <c r="C196" s="132"/>
      <c r="D196" s="111" t="s">
        <v>63</v>
      </c>
      <c r="E196" s="133" t="s">
        <v>5</v>
      </c>
      <c r="F196" s="134" t="s">
        <v>64</v>
      </c>
      <c r="G196" s="132"/>
      <c r="H196" s="135">
        <v>1</v>
      </c>
      <c r="I196" s="136"/>
      <c r="J196" s="132"/>
      <c r="K196" s="132"/>
      <c r="L196" s="137"/>
      <c r="M196" s="138"/>
      <c r="N196" s="139"/>
      <c r="O196" s="139"/>
      <c r="P196" s="139"/>
      <c r="Q196" s="139"/>
      <c r="R196" s="139"/>
      <c r="S196" s="139"/>
      <c r="T196" s="140"/>
      <c r="AT196" s="141" t="s">
        <v>63</v>
      </c>
      <c r="AU196" s="141" t="s">
        <v>34</v>
      </c>
      <c r="AV196" s="7" t="s">
        <v>62</v>
      </c>
      <c r="AW196" s="7" t="s">
        <v>15</v>
      </c>
      <c r="AX196" s="7" t="s">
        <v>34</v>
      </c>
      <c r="AY196" s="141" t="s">
        <v>58</v>
      </c>
    </row>
    <row r="197" spans="2:65" s="1" customFormat="1" ht="16.5" customHeight="1">
      <c r="B197" s="19"/>
      <c r="C197" s="97" t="s">
        <v>85</v>
      </c>
      <c r="D197" s="97" t="s">
        <v>60</v>
      </c>
      <c r="E197" s="98" t="s">
        <v>179</v>
      </c>
      <c r="F197" s="99" t="s">
        <v>180</v>
      </c>
      <c r="G197" s="100" t="s">
        <v>89</v>
      </c>
      <c r="H197" s="101">
        <v>1</v>
      </c>
      <c r="I197" s="102">
        <v>0</v>
      </c>
      <c r="J197" s="103">
        <f>ROUND(I197*H197,2)</f>
        <v>0</v>
      </c>
      <c r="K197" s="99" t="s">
        <v>5</v>
      </c>
      <c r="L197" s="29"/>
      <c r="M197" s="104" t="s">
        <v>5</v>
      </c>
      <c r="N197" s="105" t="s">
        <v>22</v>
      </c>
      <c r="O197" s="20"/>
      <c r="P197" s="106">
        <f>O197*H197</f>
        <v>0</v>
      </c>
      <c r="Q197" s="106">
        <v>0</v>
      </c>
      <c r="R197" s="106">
        <f>Q197*H197</f>
        <v>0</v>
      </c>
      <c r="S197" s="106">
        <v>0</v>
      </c>
      <c r="T197" s="107">
        <f>S197*H197</f>
        <v>0</v>
      </c>
      <c r="AR197" s="8" t="s">
        <v>100</v>
      </c>
      <c r="AT197" s="8" t="s">
        <v>60</v>
      </c>
      <c r="AU197" s="8" t="s">
        <v>34</v>
      </c>
      <c r="AY197" s="8" t="s">
        <v>58</v>
      </c>
      <c r="BE197" s="108">
        <f>IF(N197="základní",J197,0)</f>
        <v>0</v>
      </c>
      <c r="BF197" s="108">
        <f>IF(N197="snížená",J197,0)</f>
        <v>0</v>
      </c>
      <c r="BG197" s="108">
        <f>IF(N197="zákl. přenesená",J197,0)</f>
        <v>0</v>
      </c>
      <c r="BH197" s="108">
        <f>IF(N197="sníž. přenesená",J197,0)</f>
        <v>0</v>
      </c>
      <c r="BI197" s="108">
        <f>IF(N197="nulová",J197,0)</f>
        <v>0</v>
      </c>
      <c r="BJ197" s="8" t="s">
        <v>34</v>
      </c>
      <c r="BK197" s="108">
        <f>ROUND(I197*H197,2)</f>
        <v>0</v>
      </c>
      <c r="BL197" s="8" t="s">
        <v>100</v>
      </c>
      <c r="BM197" s="8" t="s">
        <v>181</v>
      </c>
    </row>
    <row r="198" spans="2:51" s="5" customFormat="1" ht="54">
      <c r="B198" s="109"/>
      <c r="C198" s="110"/>
      <c r="D198" s="111" t="s">
        <v>63</v>
      </c>
      <c r="E198" s="112" t="s">
        <v>5</v>
      </c>
      <c r="F198" s="113" t="s">
        <v>224</v>
      </c>
      <c r="G198" s="110"/>
      <c r="H198" s="112" t="s">
        <v>5</v>
      </c>
      <c r="I198" s="114"/>
      <c r="J198" s="110"/>
      <c r="K198" s="110"/>
      <c r="L198" s="115"/>
      <c r="M198" s="116"/>
      <c r="N198" s="117"/>
      <c r="O198" s="117"/>
      <c r="P198" s="117"/>
      <c r="Q198" s="117"/>
      <c r="R198" s="117"/>
      <c r="S198" s="117"/>
      <c r="T198" s="118"/>
      <c r="AT198" s="119" t="s">
        <v>63</v>
      </c>
      <c r="AU198" s="119" t="s">
        <v>34</v>
      </c>
      <c r="AV198" s="5" t="s">
        <v>34</v>
      </c>
      <c r="AW198" s="5" t="s">
        <v>15</v>
      </c>
      <c r="AX198" s="5" t="s">
        <v>33</v>
      </c>
      <c r="AY198" s="119" t="s">
        <v>58</v>
      </c>
    </row>
    <row r="199" spans="2:51" s="6" customFormat="1" ht="13.5">
      <c r="B199" s="120"/>
      <c r="C199" s="121"/>
      <c r="D199" s="111" t="s">
        <v>63</v>
      </c>
      <c r="E199" s="122" t="s">
        <v>5</v>
      </c>
      <c r="F199" s="123" t="s">
        <v>34</v>
      </c>
      <c r="G199" s="121"/>
      <c r="H199" s="124">
        <v>1</v>
      </c>
      <c r="I199" s="125"/>
      <c r="J199" s="121"/>
      <c r="K199" s="121"/>
      <c r="L199" s="126"/>
      <c r="M199" s="127"/>
      <c r="N199" s="128"/>
      <c r="O199" s="128"/>
      <c r="P199" s="128"/>
      <c r="Q199" s="128"/>
      <c r="R199" s="128"/>
      <c r="S199" s="128"/>
      <c r="T199" s="129"/>
      <c r="AT199" s="130" t="s">
        <v>63</v>
      </c>
      <c r="AU199" s="130" t="s">
        <v>34</v>
      </c>
      <c r="AV199" s="6" t="s">
        <v>35</v>
      </c>
      <c r="AW199" s="6" t="s">
        <v>15</v>
      </c>
      <c r="AX199" s="6" t="s">
        <v>33</v>
      </c>
      <c r="AY199" s="130" t="s">
        <v>58</v>
      </c>
    </row>
    <row r="200" spans="2:51" s="7" customFormat="1" ht="13.5">
      <c r="B200" s="131"/>
      <c r="C200" s="132"/>
      <c r="D200" s="111" t="s">
        <v>63</v>
      </c>
      <c r="E200" s="133" t="s">
        <v>5</v>
      </c>
      <c r="F200" s="134" t="s">
        <v>64</v>
      </c>
      <c r="G200" s="132"/>
      <c r="H200" s="135">
        <v>1</v>
      </c>
      <c r="I200" s="136"/>
      <c r="J200" s="132"/>
      <c r="K200" s="132"/>
      <c r="L200" s="137"/>
      <c r="M200" s="138"/>
      <c r="N200" s="139"/>
      <c r="O200" s="139"/>
      <c r="P200" s="139"/>
      <c r="Q200" s="139"/>
      <c r="R200" s="139"/>
      <c r="S200" s="139"/>
      <c r="T200" s="140"/>
      <c r="AT200" s="141" t="s">
        <v>63</v>
      </c>
      <c r="AU200" s="141" t="s">
        <v>34</v>
      </c>
      <c r="AV200" s="7" t="s">
        <v>62</v>
      </c>
      <c r="AW200" s="7" t="s">
        <v>15</v>
      </c>
      <c r="AX200" s="7" t="s">
        <v>34</v>
      </c>
      <c r="AY200" s="141" t="s">
        <v>58</v>
      </c>
    </row>
    <row r="201" spans="2:65" s="1" customFormat="1" ht="25.5" customHeight="1">
      <c r="B201" s="19"/>
      <c r="C201" s="97" t="s">
        <v>86</v>
      </c>
      <c r="D201" s="97" t="s">
        <v>60</v>
      </c>
      <c r="E201" s="98" t="s">
        <v>182</v>
      </c>
      <c r="F201" s="99" t="s">
        <v>183</v>
      </c>
      <c r="G201" s="100" t="s">
        <v>89</v>
      </c>
      <c r="H201" s="101">
        <v>1</v>
      </c>
      <c r="I201" s="102">
        <v>0</v>
      </c>
      <c r="J201" s="103">
        <f>ROUND(I201*H201,2)</f>
        <v>0</v>
      </c>
      <c r="K201" s="99" t="s">
        <v>5</v>
      </c>
      <c r="L201" s="29"/>
      <c r="M201" s="104" t="s">
        <v>5</v>
      </c>
      <c r="N201" s="105" t="s">
        <v>22</v>
      </c>
      <c r="O201" s="20"/>
      <c r="P201" s="106">
        <f>O201*H201</f>
        <v>0</v>
      </c>
      <c r="Q201" s="106">
        <v>0</v>
      </c>
      <c r="R201" s="106">
        <f>Q201*H201</f>
        <v>0</v>
      </c>
      <c r="S201" s="106">
        <v>0</v>
      </c>
      <c r="T201" s="107">
        <f>S201*H201</f>
        <v>0</v>
      </c>
      <c r="AR201" s="8" t="s">
        <v>100</v>
      </c>
      <c r="AT201" s="8" t="s">
        <v>60</v>
      </c>
      <c r="AU201" s="8" t="s">
        <v>34</v>
      </c>
      <c r="AY201" s="8" t="s">
        <v>58</v>
      </c>
      <c r="BE201" s="108">
        <f>IF(N201="základní",J201,0)</f>
        <v>0</v>
      </c>
      <c r="BF201" s="108">
        <f>IF(N201="snížená",J201,0)</f>
        <v>0</v>
      </c>
      <c r="BG201" s="108">
        <f>IF(N201="zákl. přenesená",J201,0)</f>
        <v>0</v>
      </c>
      <c r="BH201" s="108">
        <f>IF(N201="sníž. přenesená",J201,0)</f>
        <v>0</v>
      </c>
      <c r="BI201" s="108">
        <f>IF(N201="nulová",J201,0)</f>
        <v>0</v>
      </c>
      <c r="BJ201" s="8" t="s">
        <v>34</v>
      </c>
      <c r="BK201" s="108">
        <f>ROUND(I201*H201,2)</f>
        <v>0</v>
      </c>
      <c r="BL201" s="8" t="s">
        <v>100</v>
      </c>
      <c r="BM201" s="8" t="s">
        <v>184</v>
      </c>
    </row>
    <row r="202" spans="2:51" s="5" customFormat="1" ht="40.5">
      <c r="B202" s="109"/>
      <c r="C202" s="110"/>
      <c r="D202" s="111" t="s">
        <v>63</v>
      </c>
      <c r="E202" s="112" t="s">
        <v>5</v>
      </c>
      <c r="F202" s="113" t="s">
        <v>223</v>
      </c>
      <c r="G202" s="110"/>
      <c r="H202" s="112" t="s">
        <v>5</v>
      </c>
      <c r="I202" s="114"/>
      <c r="J202" s="110"/>
      <c r="K202" s="110"/>
      <c r="L202" s="115"/>
      <c r="M202" s="116"/>
      <c r="N202" s="117"/>
      <c r="O202" s="117"/>
      <c r="P202" s="117"/>
      <c r="Q202" s="117"/>
      <c r="R202" s="117"/>
      <c r="S202" s="117"/>
      <c r="T202" s="118"/>
      <c r="AT202" s="119" t="s">
        <v>63</v>
      </c>
      <c r="AU202" s="119" t="s">
        <v>34</v>
      </c>
      <c r="AV202" s="5" t="s">
        <v>34</v>
      </c>
      <c r="AW202" s="5" t="s">
        <v>15</v>
      </c>
      <c r="AX202" s="5" t="s">
        <v>33</v>
      </c>
      <c r="AY202" s="119" t="s">
        <v>58</v>
      </c>
    </row>
    <row r="203" spans="2:51" s="6" customFormat="1" ht="13.5">
      <c r="B203" s="120"/>
      <c r="C203" s="121"/>
      <c r="D203" s="111" t="s">
        <v>63</v>
      </c>
      <c r="E203" s="122" t="s">
        <v>5</v>
      </c>
      <c r="F203" s="123" t="s">
        <v>34</v>
      </c>
      <c r="G203" s="121"/>
      <c r="H203" s="124">
        <v>1</v>
      </c>
      <c r="I203" s="125"/>
      <c r="J203" s="121"/>
      <c r="K203" s="121"/>
      <c r="L203" s="126"/>
      <c r="M203" s="127"/>
      <c r="N203" s="128"/>
      <c r="O203" s="128"/>
      <c r="P203" s="128"/>
      <c r="Q203" s="128"/>
      <c r="R203" s="128"/>
      <c r="S203" s="128"/>
      <c r="T203" s="129"/>
      <c r="AT203" s="130" t="s">
        <v>63</v>
      </c>
      <c r="AU203" s="130" t="s">
        <v>34</v>
      </c>
      <c r="AV203" s="6" t="s">
        <v>35</v>
      </c>
      <c r="AW203" s="6" t="s">
        <v>15</v>
      </c>
      <c r="AX203" s="6" t="s">
        <v>33</v>
      </c>
      <c r="AY203" s="130" t="s">
        <v>58</v>
      </c>
    </row>
    <row r="204" spans="2:51" s="7" customFormat="1" ht="13.5">
      <c r="B204" s="131"/>
      <c r="C204" s="132"/>
      <c r="D204" s="111" t="s">
        <v>63</v>
      </c>
      <c r="E204" s="133" t="s">
        <v>5</v>
      </c>
      <c r="F204" s="134" t="s">
        <v>64</v>
      </c>
      <c r="G204" s="132"/>
      <c r="H204" s="135">
        <v>1</v>
      </c>
      <c r="I204" s="136"/>
      <c r="J204" s="132"/>
      <c r="K204" s="132"/>
      <c r="L204" s="137"/>
      <c r="M204" s="138"/>
      <c r="N204" s="139"/>
      <c r="O204" s="139"/>
      <c r="P204" s="139"/>
      <c r="Q204" s="139"/>
      <c r="R204" s="139"/>
      <c r="S204" s="139"/>
      <c r="T204" s="140"/>
      <c r="AT204" s="141" t="s">
        <v>63</v>
      </c>
      <c r="AU204" s="141" t="s">
        <v>34</v>
      </c>
      <c r="AV204" s="7" t="s">
        <v>62</v>
      </c>
      <c r="AW204" s="7" t="s">
        <v>15</v>
      </c>
      <c r="AX204" s="7" t="s">
        <v>34</v>
      </c>
      <c r="AY204" s="141" t="s">
        <v>58</v>
      </c>
    </row>
    <row r="205" spans="2:65" s="1" customFormat="1" ht="25.5" customHeight="1">
      <c r="B205" s="19"/>
      <c r="C205" s="97" t="s">
        <v>87</v>
      </c>
      <c r="D205" s="97" t="s">
        <v>60</v>
      </c>
      <c r="E205" s="98" t="s">
        <v>185</v>
      </c>
      <c r="F205" s="99" t="s">
        <v>186</v>
      </c>
      <c r="G205" s="100" t="s">
        <v>89</v>
      </c>
      <c r="H205" s="101">
        <v>1</v>
      </c>
      <c r="I205" s="102">
        <v>0</v>
      </c>
      <c r="J205" s="103">
        <f>ROUND(I205*H205,2)</f>
        <v>0</v>
      </c>
      <c r="K205" s="99" t="s">
        <v>5</v>
      </c>
      <c r="L205" s="29"/>
      <c r="M205" s="104" t="s">
        <v>5</v>
      </c>
      <c r="N205" s="105" t="s">
        <v>22</v>
      </c>
      <c r="O205" s="20"/>
      <c r="P205" s="106">
        <f>O205*H205</f>
        <v>0</v>
      </c>
      <c r="Q205" s="106">
        <v>0</v>
      </c>
      <c r="R205" s="106">
        <f>Q205*H205</f>
        <v>0</v>
      </c>
      <c r="S205" s="106">
        <v>0</v>
      </c>
      <c r="T205" s="107">
        <f>S205*H205</f>
        <v>0</v>
      </c>
      <c r="AR205" s="8" t="s">
        <v>100</v>
      </c>
      <c r="AT205" s="8" t="s">
        <v>60</v>
      </c>
      <c r="AU205" s="8" t="s">
        <v>34</v>
      </c>
      <c r="AY205" s="8" t="s">
        <v>58</v>
      </c>
      <c r="BE205" s="108">
        <f>IF(N205="základní",J205,0)</f>
        <v>0</v>
      </c>
      <c r="BF205" s="108">
        <f>IF(N205="snížená",J205,0)</f>
        <v>0</v>
      </c>
      <c r="BG205" s="108">
        <f>IF(N205="zákl. přenesená",J205,0)</f>
        <v>0</v>
      </c>
      <c r="BH205" s="108">
        <f>IF(N205="sníž. přenesená",J205,0)</f>
        <v>0</v>
      </c>
      <c r="BI205" s="108">
        <f>IF(N205="nulová",J205,0)</f>
        <v>0</v>
      </c>
      <c r="BJ205" s="8" t="s">
        <v>34</v>
      </c>
      <c r="BK205" s="108">
        <f>ROUND(I205*H205,2)</f>
        <v>0</v>
      </c>
      <c r="BL205" s="8" t="s">
        <v>100</v>
      </c>
      <c r="BM205" s="8" t="s">
        <v>187</v>
      </c>
    </row>
    <row r="206" spans="2:51" s="5" customFormat="1" ht="40.5">
      <c r="B206" s="109"/>
      <c r="C206" s="110"/>
      <c r="D206" s="111" t="s">
        <v>63</v>
      </c>
      <c r="E206" s="112" t="s">
        <v>5</v>
      </c>
      <c r="F206" s="113" t="s">
        <v>225</v>
      </c>
      <c r="G206" s="110"/>
      <c r="H206" s="112" t="s">
        <v>5</v>
      </c>
      <c r="I206" s="114"/>
      <c r="J206" s="110"/>
      <c r="K206" s="110"/>
      <c r="L206" s="115"/>
      <c r="M206" s="116"/>
      <c r="N206" s="117"/>
      <c r="O206" s="117"/>
      <c r="P206" s="117"/>
      <c r="Q206" s="117"/>
      <c r="R206" s="117"/>
      <c r="S206" s="117"/>
      <c r="T206" s="118"/>
      <c r="AT206" s="119" t="s">
        <v>63</v>
      </c>
      <c r="AU206" s="119" t="s">
        <v>34</v>
      </c>
      <c r="AV206" s="5" t="s">
        <v>34</v>
      </c>
      <c r="AW206" s="5" t="s">
        <v>15</v>
      </c>
      <c r="AX206" s="5" t="s">
        <v>33</v>
      </c>
      <c r="AY206" s="119" t="s">
        <v>58</v>
      </c>
    </row>
    <row r="207" spans="2:51" s="6" customFormat="1" ht="13.5">
      <c r="B207" s="120"/>
      <c r="C207" s="121"/>
      <c r="D207" s="111" t="s">
        <v>63</v>
      </c>
      <c r="E207" s="122" t="s">
        <v>5</v>
      </c>
      <c r="F207" s="123" t="s">
        <v>34</v>
      </c>
      <c r="G207" s="121"/>
      <c r="H207" s="124">
        <v>1</v>
      </c>
      <c r="I207" s="125"/>
      <c r="J207" s="121"/>
      <c r="K207" s="121"/>
      <c r="L207" s="126"/>
      <c r="M207" s="127"/>
      <c r="N207" s="128"/>
      <c r="O207" s="128"/>
      <c r="P207" s="128"/>
      <c r="Q207" s="128"/>
      <c r="R207" s="128"/>
      <c r="S207" s="128"/>
      <c r="T207" s="129"/>
      <c r="AT207" s="130" t="s">
        <v>63</v>
      </c>
      <c r="AU207" s="130" t="s">
        <v>34</v>
      </c>
      <c r="AV207" s="6" t="s">
        <v>35</v>
      </c>
      <c r="AW207" s="6" t="s">
        <v>15</v>
      </c>
      <c r="AX207" s="6" t="s">
        <v>33</v>
      </c>
      <c r="AY207" s="130" t="s">
        <v>58</v>
      </c>
    </row>
    <row r="208" spans="2:51" s="7" customFormat="1" ht="13.5">
      <c r="B208" s="131"/>
      <c r="C208" s="132"/>
      <c r="D208" s="111" t="s">
        <v>63</v>
      </c>
      <c r="E208" s="133" t="s">
        <v>5</v>
      </c>
      <c r="F208" s="134" t="s">
        <v>64</v>
      </c>
      <c r="G208" s="132"/>
      <c r="H208" s="135">
        <v>1</v>
      </c>
      <c r="I208" s="136"/>
      <c r="J208" s="132"/>
      <c r="K208" s="132"/>
      <c r="L208" s="137"/>
      <c r="M208" s="138"/>
      <c r="N208" s="139"/>
      <c r="O208" s="139"/>
      <c r="P208" s="139"/>
      <c r="Q208" s="139"/>
      <c r="R208" s="139"/>
      <c r="S208" s="139"/>
      <c r="T208" s="140"/>
      <c r="AT208" s="141" t="s">
        <v>63</v>
      </c>
      <c r="AU208" s="141" t="s">
        <v>34</v>
      </c>
      <c r="AV208" s="7" t="s">
        <v>62</v>
      </c>
      <c r="AW208" s="7" t="s">
        <v>15</v>
      </c>
      <c r="AX208" s="7" t="s">
        <v>34</v>
      </c>
      <c r="AY208" s="141" t="s">
        <v>58</v>
      </c>
    </row>
    <row r="209" spans="2:65" s="1" customFormat="1" ht="16.5" customHeight="1">
      <c r="B209" s="19"/>
      <c r="C209" s="97" t="s">
        <v>88</v>
      </c>
      <c r="D209" s="97" t="s">
        <v>60</v>
      </c>
      <c r="E209" s="98" t="s">
        <v>188</v>
      </c>
      <c r="F209" s="99" t="s">
        <v>189</v>
      </c>
      <c r="G209" s="100" t="s">
        <v>89</v>
      </c>
      <c r="H209" s="101">
        <v>1</v>
      </c>
      <c r="I209" s="102">
        <v>0</v>
      </c>
      <c r="J209" s="103">
        <f>ROUND(I209*H209,2)</f>
        <v>0</v>
      </c>
      <c r="K209" s="99" t="s">
        <v>5</v>
      </c>
      <c r="L209" s="29"/>
      <c r="M209" s="104" t="s">
        <v>5</v>
      </c>
      <c r="N209" s="105" t="s">
        <v>22</v>
      </c>
      <c r="O209" s="20"/>
      <c r="P209" s="106">
        <f>O209*H209</f>
        <v>0</v>
      </c>
      <c r="Q209" s="106">
        <v>0</v>
      </c>
      <c r="R209" s="106">
        <f>Q209*H209</f>
        <v>0</v>
      </c>
      <c r="S209" s="106">
        <v>0</v>
      </c>
      <c r="T209" s="107">
        <f>S209*H209</f>
        <v>0</v>
      </c>
      <c r="AR209" s="8" t="s">
        <v>100</v>
      </c>
      <c r="AT209" s="8" t="s">
        <v>60</v>
      </c>
      <c r="AU209" s="8" t="s">
        <v>34</v>
      </c>
      <c r="AY209" s="8" t="s">
        <v>58</v>
      </c>
      <c r="BE209" s="108">
        <f>IF(N209="základní",J209,0)</f>
        <v>0</v>
      </c>
      <c r="BF209" s="108">
        <f>IF(N209="snížená",J209,0)</f>
        <v>0</v>
      </c>
      <c r="BG209" s="108">
        <f>IF(N209="zákl. přenesená",J209,0)</f>
        <v>0</v>
      </c>
      <c r="BH209" s="108">
        <f>IF(N209="sníž. přenesená",J209,0)</f>
        <v>0</v>
      </c>
      <c r="BI209" s="108">
        <f>IF(N209="nulová",J209,0)</f>
        <v>0</v>
      </c>
      <c r="BJ209" s="8" t="s">
        <v>34</v>
      </c>
      <c r="BK209" s="108">
        <f>ROUND(I209*H209,2)</f>
        <v>0</v>
      </c>
      <c r="BL209" s="8" t="s">
        <v>100</v>
      </c>
      <c r="BM209" s="8" t="s">
        <v>190</v>
      </c>
    </row>
    <row r="210" spans="2:51" s="5" customFormat="1" ht="27">
      <c r="B210" s="109"/>
      <c r="C210" s="110"/>
      <c r="D210" s="111" t="s">
        <v>63</v>
      </c>
      <c r="E210" s="112" t="s">
        <v>5</v>
      </c>
      <c r="F210" s="113" t="s">
        <v>226</v>
      </c>
      <c r="G210" s="110"/>
      <c r="H210" s="112" t="s">
        <v>5</v>
      </c>
      <c r="I210" s="114"/>
      <c r="J210" s="110"/>
      <c r="K210" s="110"/>
      <c r="L210" s="115"/>
      <c r="M210" s="116"/>
      <c r="N210" s="117"/>
      <c r="O210" s="117"/>
      <c r="P210" s="117"/>
      <c r="Q210" s="117"/>
      <c r="R210" s="117"/>
      <c r="S210" s="117"/>
      <c r="T210" s="118"/>
      <c r="AT210" s="119" t="s">
        <v>63</v>
      </c>
      <c r="AU210" s="119" t="s">
        <v>34</v>
      </c>
      <c r="AV210" s="5" t="s">
        <v>34</v>
      </c>
      <c r="AW210" s="5" t="s">
        <v>15</v>
      </c>
      <c r="AX210" s="5" t="s">
        <v>33</v>
      </c>
      <c r="AY210" s="119" t="s">
        <v>58</v>
      </c>
    </row>
    <row r="211" spans="2:51" s="6" customFormat="1" ht="13.5">
      <c r="B211" s="120"/>
      <c r="C211" s="121"/>
      <c r="D211" s="111" t="s">
        <v>63</v>
      </c>
      <c r="E211" s="122" t="s">
        <v>5</v>
      </c>
      <c r="F211" s="123" t="s">
        <v>34</v>
      </c>
      <c r="G211" s="121"/>
      <c r="H211" s="124">
        <v>1</v>
      </c>
      <c r="I211" s="125"/>
      <c r="J211" s="121"/>
      <c r="K211" s="121"/>
      <c r="L211" s="126"/>
      <c r="M211" s="127"/>
      <c r="N211" s="128"/>
      <c r="O211" s="128"/>
      <c r="P211" s="128"/>
      <c r="Q211" s="128"/>
      <c r="R211" s="128"/>
      <c r="S211" s="128"/>
      <c r="T211" s="129"/>
      <c r="AT211" s="130" t="s">
        <v>63</v>
      </c>
      <c r="AU211" s="130" t="s">
        <v>34</v>
      </c>
      <c r="AV211" s="6" t="s">
        <v>35</v>
      </c>
      <c r="AW211" s="6" t="s">
        <v>15</v>
      </c>
      <c r="AX211" s="6" t="s">
        <v>33</v>
      </c>
      <c r="AY211" s="130" t="s">
        <v>58</v>
      </c>
    </row>
    <row r="212" spans="2:51" s="7" customFormat="1" ht="13.5">
      <c r="B212" s="131"/>
      <c r="C212" s="132"/>
      <c r="D212" s="111" t="s">
        <v>63</v>
      </c>
      <c r="E212" s="133" t="s">
        <v>5</v>
      </c>
      <c r="F212" s="134" t="s">
        <v>64</v>
      </c>
      <c r="G212" s="132"/>
      <c r="H212" s="135">
        <v>1</v>
      </c>
      <c r="I212" s="136"/>
      <c r="J212" s="132"/>
      <c r="K212" s="132"/>
      <c r="L212" s="137"/>
      <c r="M212" s="138"/>
      <c r="N212" s="139"/>
      <c r="O212" s="139"/>
      <c r="P212" s="139"/>
      <c r="Q212" s="139"/>
      <c r="R212" s="139"/>
      <c r="S212" s="139"/>
      <c r="T212" s="140"/>
      <c r="AT212" s="141" t="s">
        <v>63</v>
      </c>
      <c r="AU212" s="141" t="s">
        <v>34</v>
      </c>
      <c r="AV212" s="7" t="s">
        <v>62</v>
      </c>
      <c r="AW212" s="7" t="s">
        <v>15</v>
      </c>
      <c r="AX212" s="7" t="s">
        <v>34</v>
      </c>
      <c r="AY212" s="141" t="s">
        <v>58</v>
      </c>
    </row>
    <row r="213" spans="2:65" s="1" customFormat="1" ht="16.5" customHeight="1">
      <c r="B213" s="19"/>
      <c r="C213" s="97" t="s">
        <v>90</v>
      </c>
      <c r="D213" s="97" t="s">
        <v>60</v>
      </c>
      <c r="E213" s="98" t="s">
        <v>191</v>
      </c>
      <c r="F213" s="99" t="s">
        <v>192</v>
      </c>
      <c r="G213" s="100" t="s">
        <v>89</v>
      </c>
      <c r="H213" s="101">
        <v>1</v>
      </c>
      <c r="I213" s="102">
        <v>0</v>
      </c>
      <c r="J213" s="103">
        <f>ROUND(I213*H213,2)</f>
        <v>0</v>
      </c>
      <c r="K213" s="99" t="s">
        <v>5</v>
      </c>
      <c r="L213" s="29"/>
      <c r="M213" s="104" t="s">
        <v>5</v>
      </c>
      <c r="N213" s="105" t="s">
        <v>22</v>
      </c>
      <c r="O213" s="20"/>
      <c r="P213" s="106">
        <f>O213*H213</f>
        <v>0</v>
      </c>
      <c r="Q213" s="106">
        <v>0</v>
      </c>
      <c r="R213" s="106">
        <f>Q213*H213</f>
        <v>0</v>
      </c>
      <c r="S213" s="106">
        <v>0</v>
      </c>
      <c r="T213" s="107">
        <f>S213*H213</f>
        <v>0</v>
      </c>
      <c r="AR213" s="8" t="s">
        <v>100</v>
      </c>
      <c r="AT213" s="8" t="s">
        <v>60</v>
      </c>
      <c r="AU213" s="8" t="s">
        <v>34</v>
      </c>
      <c r="AY213" s="8" t="s">
        <v>58</v>
      </c>
      <c r="BE213" s="108">
        <f>IF(N213="základní",J213,0)</f>
        <v>0</v>
      </c>
      <c r="BF213" s="108">
        <f>IF(N213="snížená",J213,0)</f>
        <v>0</v>
      </c>
      <c r="BG213" s="108">
        <f>IF(N213="zákl. přenesená",J213,0)</f>
        <v>0</v>
      </c>
      <c r="BH213" s="108">
        <f>IF(N213="sníž. přenesená",J213,0)</f>
        <v>0</v>
      </c>
      <c r="BI213" s="108">
        <f>IF(N213="nulová",J213,0)</f>
        <v>0</v>
      </c>
      <c r="BJ213" s="8" t="s">
        <v>34</v>
      </c>
      <c r="BK213" s="108">
        <f>ROUND(I213*H213,2)</f>
        <v>0</v>
      </c>
      <c r="BL213" s="8" t="s">
        <v>100</v>
      </c>
      <c r="BM213" s="8" t="s">
        <v>193</v>
      </c>
    </row>
    <row r="214" spans="2:51" s="5" customFormat="1" ht="27">
      <c r="B214" s="109"/>
      <c r="C214" s="110"/>
      <c r="D214" s="111" t="s">
        <v>63</v>
      </c>
      <c r="E214" s="112" t="s">
        <v>5</v>
      </c>
      <c r="F214" s="113" t="s">
        <v>227</v>
      </c>
      <c r="G214" s="110"/>
      <c r="H214" s="112" t="s">
        <v>5</v>
      </c>
      <c r="I214" s="114"/>
      <c r="J214" s="110"/>
      <c r="K214" s="110"/>
      <c r="L214" s="115"/>
      <c r="M214" s="116"/>
      <c r="N214" s="117"/>
      <c r="O214" s="117"/>
      <c r="P214" s="117"/>
      <c r="Q214" s="117"/>
      <c r="R214" s="117"/>
      <c r="S214" s="117"/>
      <c r="T214" s="118"/>
      <c r="AT214" s="119" t="s">
        <v>63</v>
      </c>
      <c r="AU214" s="119" t="s">
        <v>34</v>
      </c>
      <c r="AV214" s="5" t="s">
        <v>34</v>
      </c>
      <c r="AW214" s="5" t="s">
        <v>15</v>
      </c>
      <c r="AX214" s="5" t="s">
        <v>33</v>
      </c>
      <c r="AY214" s="119" t="s">
        <v>58</v>
      </c>
    </row>
    <row r="215" spans="2:51" s="6" customFormat="1" ht="13.5">
      <c r="B215" s="120"/>
      <c r="C215" s="121"/>
      <c r="D215" s="111" t="s">
        <v>63</v>
      </c>
      <c r="E215" s="122" t="s">
        <v>5</v>
      </c>
      <c r="F215" s="123" t="s">
        <v>34</v>
      </c>
      <c r="G215" s="121"/>
      <c r="H215" s="124">
        <v>1</v>
      </c>
      <c r="I215" s="125"/>
      <c r="J215" s="121"/>
      <c r="K215" s="121"/>
      <c r="L215" s="126"/>
      <c r="M215" s="127"/>
      <c r="N215" s="128"/>
      <c r="O215" s="128"/>
      <c r="P215" s="128"/>
      <c r="Q215" s="128"/>
      <c r="R215" s="128"/>
      <c r="S215" s="128"/>
      <c r="T215" s="129"/>
      <c r="AT215" s="130" t="s">
        <v>63</v>
      </c>
      <c r="AU215" s="130" t="s">
        <v>34</v>
      </c>
      <c r="AV215" s="6" t="s">
        <v>35</v>
      </c>
      <c r="AW215" s="6" t="s">
        <v>15</v>
      </c>
      <c r="AX215" s="6" t="s">
        <v>33</v>
      </c>
      <c r="AY215" s="130" t="s">
        <v>58</v>
      </c>
    </row>
    <row r="216" spans="2:51" s="7" customFormat="1" ht="13.5">
      <c r="B216" s="131"/>
      <c r="C216" s="132"/>
      <c r="D216" s="111" t="s">
        <v>63</v>
      </c>
      <c r="E216" s="133" t="s">
        <v>5</v>
      </c>
      <c r="F216" s="134" t="s">
        <v>64</v>
      </c>
      <c r="G216" s="132"/>
      <c r="H216" s="135">
        <v>1</v>
      </c>
      <c r="I216" s="136"/>
      <c r="J216" s="132"/>
      <c r="K216" s="132"/>
      <c r="L216" s="137"/>
      <c r="M216" s="138"/>
      <c r="N216" s="139"/>
      <c r="O216" s="139"/>
      <c r="P216" s="139"/>
      <c r="Q216" s="139"/>
      <c r="R216" s="139"/>
      <c r="S216" s="139"/>
      <c r="T216" s="140"/>
      <c r="AT216" s="141" t="s">
        <v>63</v>
      </c>
      <c r="AU216" s="141" t="s">
        <v>34</v>
      </c>
      <c r="AV216" s="7" t="s">
        <v>62</v>
      </c>
      <c r="AW216" s="7" t="s">
        <v>15</v>
      </c>
      <c r="AX216" s="7" t="s">
        <v>34</v>
      </c>
      <c r="AY216" s="141" t="s">
        <v>58</v>
      </c>
    </row>
    <row r="217" spans="2:65" s="1" customFormat="1" ht="25.5" customHeight="1">
      <c r="B217" s="19"/>
      <c r="C217" s="97" t="s">
        <v>91</v>
      </c>
      <c r="D217" s="97" t="s">
        <v>60</v>
      </c>
      <c r="E217" s="98" t="s">
        <v>194</v>
      </c>
      <c r="F217" s="99" t="s">
        <v>195</v>
      </c>
      <c r="G217" s="100" t="s">
        <v>89</v>
      </c>
      <c r="H217" s="101">
        <v>1</v>
      </c>
      <c r="I217" s="102">
        <v>0</v>
      </c>
      <c r="J217" s="103">
        <f>ROUND(I217*H217,2)</f>
        <v>0</v>
      </c>
      <c r="K217" s="99" t="s">
        <v>5</v>
      </c>
      <c r="L217" s="29"/>
      <c r="M217" s="104" t="s">
        <v>5</v>
      </c>
      <c r="N217" s="105" t="s">
        <v>22</v>
      </c>
      <c r="O217" s="20"/>
      <c r="P217" s="106">
        <f>O217*H217</f>
        <v>0</v>
      </c>
      <c r="Q217" s="106">
        <v>0</v>
      </c>
      <c r="R217" s="106">
        <f>Q217*H217</f>
        <v>0</v>
      </c>
      <c r="S217" s="106">
        <v>0</v>
      </c>
      <c r="T217" s="107">
        <f>S217*H217</f>
        <v>0</v>
      </c>
      <c r="AR217" s="8" t="s">
        <v>100</v>
      </c>
      <c r="AT217" s="8" t="s">
        <v>60</v>
      </c>
      <c r="AU217" s="8" t="s">
        <v>34</v>
      </c>
      <c r="AY217" s="8" t="s">
        <v>58</v>
      </c>
      <c r="BE217" s="108">
        <f>IF(N217="základní",J217,0)</f>
        <v>0</v>
      </c>
      <c r="BF217" s="108">
        <f>IF(N217="snížená",J217,0)</f>
        <v>0</v>
      </c>
      <c r="BG217" s="108">
        <f>IF(N217="zákl. přenesená",J217,0)</f>
        <v>0</v>
      </c>
      <c r="BH217" s="108">
        <f>IF(N217="sníž. přenesená",J217,0)</f>
        <v>0</v>
      </c>
      <c r="BI217" s="108">
        <f>IF(N217="nulová",J217,0)</f>
        <v>0</v>
      </c>
      <c r="BJ217" s="8" t="s">
        <v>34</v>
      </c>
      <c r="BK217" s="108">
        <f>ROUND(I217*H217,2)</f>
        <v>0</v>
      </c>
      <c r="BL217" s="8" t="s">
        <v>100</v>
      </c>
      <c r="BM217" s="8" t="s">
        <v>196</v>
      </c>
    </row>
    <row r="218" spans="2:51" s="5" customFormat="1" ht="40.5">
      <c r="B218" s="109"/>
      <c r="C218" s="110"/>
      <c r="D218" s="111" t="s">
        <v>63</v>
      </c>
      <c r="E218" s="112" t="s">
        <v>5</v>
      </c>
      <c r="F218" s="113" t="s">
        <v>229</v>
      </c>
      <c r="G218" s="110"/>
      <c r="H218" s="112" t="s">
        <v>5</v>
      </c>
      <c r="I218" s="114"/>
      <c r="J218" s="110"/>
      <c r="K218" s="110"/>
      <c r="L218" s="115"/>
      <c r="M218" s="116"/>
      <c r="N218" s="117"/>
      <c r="O218" s="117"/>
      <c r="P218" s="117"/>
      <c r="Q218" s="117"/>
      <c r="R218" s="117"/>
      <c r="S218" s="117"/>
      <c r="T218" s="118"/>
      <c r="AT218" s="119" t="s">
        <v>63</v>
      </c>
      <c r="AU218" s="119" t="s">
        <v>34</v>
      </c>
      <c r="AV218" s="5" t="s">
        <v>34</v>
      </c>
      <c r="AW218" s="5" t="s">
        <v>15</v>
      </c>
      <c r="AX218" s="5" t="s">
        <v>33</v>
      </c>
      <c r="AY218" s="119" t="s">
        <v>58</v>
      </c>
    </row>
    <row r="219" spans="2:51" s="5" customFormat="1" ht="40.5">
      <c r="B219" s="109"/>
      <c r="C219" s="110"/>
      <c r="D219" s="111" t="s">
        <v>63</v>
      </c>
      <c r="E219" s="112" t="s">
        <v>5</v>
      </c>
      <c r="F219" s="113" t="s">
        <v>240</v>
      </c>
      <c r="G219" s="110"/>
      <c r="H219" s="112" t="s">
        <v>5</v>
      </c>
      <c r="I219" s="114"/>
      <c r="J219" s="110"/>
      <c r="K219" s="110"/>
      <c r="L219" s="115"/>
      <c r="M219" s="116"/>
      <c r="N219" s="117"/>
      <c r="O219" s="117"/>
      <c r="P219" s="117"/>
      <c r="Q219" s="117"/>
      <c r="R219" s="117"/>
      <c r="S219" s="117"/>
      <c r="T219" s="118"/>
      <c r="AT219" s="119" t="s">
        <v>63</v>
      </c>
      <c r="AU219" s="119" t="s">
        <v>34</v>
      </c>
      <c r="AV219" s="5" t="s">
        <v>34</v>
      </c>
      <c r="AW219" s="5" t="s">
        <v>15</v>
      </c>
      <c r="AX219" s="5" t="s">
        <v>33</v>
      </c>
      <c r="AY219" s="119" t="s">
        <v>58</v>
      </c>
    </row>
    <row r="220" spans="2:51" s="6" customFormat="1" ht="13.5">
      <c r="B220" s="120"/>
      <c r="C220" s="121"/>
      <c r="D220" s="111" t="s">
        <v>63</v>
      </c>
      <c r="E220" s="122" t="s">
        <v>5</v>
      </c>
      <c r="F220" s="123" t="s">
        <v>34</v>
      </c>
      <c r="G220" s="121"/>
      <c r="H220" s="124">
        <v>1</v>
      </c>
      <c r="I220" s="125"/>
      <c r="J220" s="121"/>
      <c r="K220" s="121"/>
      <c r="L220" s="126"/>
      <c r="M220" s="127"/>
      <c r="N220" s="128"/>
      <c r="O220" s="128"/>
      <c r="P220" s="128"/>
      <c r="Q220" s="128"/>
      <c r="R220" s="128"/>
      <c r="S220" s="128"/>
      <c r="T220" s="129"/>
      <c r="AT220" s="130" t="s">
        <v>63</v>
      </c>
      <c r="AU220" s="130" t="s">
        <v>34</v>
      </c>
      <c r="AV220" s="6" t="s">
        <v>35</v>
      </c>
      <c r="AW220" s="6" t="s">
        <v>15</v>
      </c>
      <c r="AX220" s="6" t="s">
        <v>33</v>
      </c>
      <c r="AY220" s="130" t="s">
        <v>58</v>
      </c>
    </row>
    <row r="221" spans="2:51" s="7" customFormat="1" ht="13.5">
      <c r="B221" s="131"/>
      <c r="C221" s="132"/>
      <c r="D221" s="111" t="s">
        <v>63</v>
      </c>
      <c r="E221" s="133" t="s">
        <v>5</v>
      </c>
      <c r="F221" s="134" t="s">
        <v>64</v>
      </c>
      <c r="G221" s="132"/>
      <c r="H221" s="135">
        <v>1</v>
      </c>
      <c r="I221" s="136"/>
      <c r="J221" s="132"/>
      <c r="K221" s="132"/>
      <c r="L221" s="137"/>
      <c r="M221" s="138"/>
      <c r="N221" s="139"/>
      <c r="O221" s="139"/>
      <c r="P221" s="139"/>
      <c r="Q221" s="139"/>
      <c r="R221" s="139"/>
      <c r="S221" s="139"/>
      <c r="T221" s="140"/>
      <c r="AT221" s="141" t="s">
        <v>63</v>
      </c>
      <c r="AU221" s="141" t="s">
        <v>34</v>
      </c>
      <c r="AV221" s="7" t="s">
        <v>62</v>
      </c>
      <c r="AW221" s="7" t="s">
        <v>15</v>
      </c>
      <c r="AX221" s="7" t="s">
        <v>34</v>
      </c>
      <c r="AY221" s="141" t="s">
        <v>58</v>
      </c>
    </row>
    <row r="222" spans="2:65" s="1" customFormat="1" ht="16.5" customHeight="1">
      <c r="B222" s="19"/>
      <c r="C222" s="97" t="s">
        <v>92</v>
      </c>
      <c r="D222" s="97" t="s">
        <v>60</v>
      </c>
      <c r="E222" s="98" t="s">
        <v>197</v>
      </c>
      <c r="F222" s="99" t="s">
        <v>198</v>
      </c>
      <c r="G222" s="100" t="s">
        <v>89</v>
      </c>
      <c r="H222" s="101">
        <v>2</v>
      </c>
      <c r="I222" s="102">
        <v>0</v>
      </c>
      <c r="J222" s="103">
        <f>ROUND(I222*H222,2)</f>
        <v>0</v>
      </c>
      <c r="K222" s="99" t="s">
        <v>5</v>
      </c>
      <c r="L222" s="29"/>
      <c r="M222" s="104" t="s">
        <v>5</v>
      </c>
      <c r="N222" s="105" t="s">
        <v>22</v>
      </c>
      <c r="O222" s="20"/>
      <c r="P222" s="106">
        <f>O222*H222</f>
        <v>0</v>
      </c>
      <c r="Q222" s="106">
        <v>0</v>
      </c>
      <c r="R222" s="106">
        <f>Q222*H222</f>
        <v>0</v>
      </c>
      <c r="S222" s="106">
        <v>0</v>
      </c>
      <c r="T222" s="107">
        <f>S222*H222</f>
        <v>0</v>
      </c>
      <c r="AR222" s="8" t="s">
        <v>100</v>
      </c>
      <c r="AT222" s="8" t="s">
        <v>60</v>
      </c>
      <c r="AU222" s="8" t="s">
        <v>34</v>
      </c>
      <c r="AY222" s="8" t="s">
        <v>58</v>
      </c>
      <c r="BE222" s="108">
        <f>IF(N222="základní",J222,0)</f>
        <v>0</v>
      </c>
      <c r="BF222" s="108">
        <f>IF(N222="snížená",J222,0)</f>
        <v>0</v>
      </c>
      <c r="BG222" s="108">
        <f>IF(N222="zákl. přenesená",J222,0)</f>
        <v>0</v>
      </c>
      <c r="BH222" s="108">
        <f>IF(N222="sníž. přenesená",J222,0)</f>
        <v>0</v>
      </c>
      <c r="BI222" s="108">
        <f>IF(N222="nulová",J222,0)</f>
        <v>0</v>
      </c>
      <c r="BJ222" s="8" t="s">
        <v>34</v>
      </c>
      <c r="BK222" s="108">
        <f>ROUND(I222*H222,2)</f>
        <v>0</v>
      </c>
      <c r="BL222" s="8" t="s">
        <v>100</v>
      </c>
      <c r="BM222" s="8" t="s">
        <v>199</v>
      </c>
    </row>
    <row r="223" spans="2:51" s="5" customFormat="1" ht="40.5">
      <c r="B223" s="109"/>
      <c r="C223" s="110"/>
      <c r="D223" s="111" t="s">
        <v>63</v>
      </c>
      <c r="E223" s="112" t="s">
        <v>5</v>
      </c>
      <c r="F223" s="113" t="s">
        <v>228</v>
      </c>
      <c r="G223" s="110"/>
      <c r="H223" s="112" t="s">
        <v>5</v>
      </c>
      <c r="I223" s="114"/>
      <c r="J223" s="110"/>
      <c r="K223" s="110"/>
      <c r="L223" s="115"/>
      <c r="M223" s="116"/>
      <c r="N223" s="117"/>
      <c r="O223" s="117"/>
      <c r="P223" s="117"/>
      <c r="Q223" s="117"/>
      <c r="R223" s="117"/>
      <c r="S223" s="117"/>
      <c r="T223" s="118"/>
      <c r="AT223" s="119" t="s">
        <v>63</v>
      </c>
      <c r="AU223" s="119" t="s">
        <v>34</v>
      </c>
      <c r="AV223" s="5" t="s">
        <v>34</v>
      </c>
      <c r="AW223" s="5" t="s">
        <v>15</v>
      </c>
      <c r="AX223" s="5" t="s">
        <v>33</v>
      </c>
      <c r="AY223" s="119" t="s">
        <v>58</v>
      </c>
    </row>
    <row r="224" spans="2:51" s="6" customFormat="1" ht="13.5">
      <c r="B224" s="120"/>
      <c r="C224" s="121"/>
      <c r="D224" s="111" t="s">
        <v>63</v>
      </c>
      <c r="E224" s="122" t="s">
        <v>5</v>
      </c>
      <c r="F224" s="123" t="s">
        <v>35</v>
      </c>
      <c r="G224" s="121"/>
      <c r="H224" s="124">
        <v>2</v>
      </c>
      <c r="I224" s="125"/>
      <c r="J224" s="121"/>
      <c r="K224" s="121"/>
      <c r="L224" s="126"/>
      <c r="M224" s="127"/>
      <c r="N224" s="128"/>
      <c r="O224" s="128"/>
      <c r="P224" s="128"/>
      <c r="Q224" s="128"/>
      <c r="R224" s="128"/>
      <c r="S224" s="128"/>
      <c r="T224" s="129"/>
      <c r="AT224" s="130" t="s">
        <v>63</v>
      </c>
      <c r="AU224" s="130" t="s">
        <v>34</v>
      </c>
      <c r="AV224" s="6" t="s">
        <v>35</v>
      </c>
      <c r="AW224" s="6" t="s">
        <v>15</v>
      </c>
      <c r="AX224" s="6" t="s">
        <v>33</v>
      </c>
      <c r="AY224" s="130" t="s">
        <v>58</v>
      </c>
    </row>
    <row r="225" spans="2:51" s="7" customFormat="1" ht="13.5">
      <c r="B225" s="131"/>
      <c r="C225" s="132"/>
      <c r="D225" s="111" t="s">
        <v>63</v>
      </c>
      <c r="E225" s="133" t="s">
        <v>5</v>
      </c>
      <c r="F225" s="134" t="s">
        <v>64</v>
      </c>
      <c r="G225" s="132"/>
      <c r="H225" s="135">
        <v>2</v>
      </c>
      <c r="I225" s="136"/>
      <c r="J225" s="132"/>
      <c r="K225" s="132"/>
      <c r="L225" s="137"/>
      <c r="M225" s="138"/>
      <c r="N225" s="139"/>
      <c r="O225" s="139"/>
      <c r="P225" s="139"/>
      <c r="Q225" s="139"/>
      <c r="R225" s="139"/>
      <c r="S225" s="139"/>
      <c r="T225" s="140"/>
      <c r="AT225" s="141" t="s">
        <v>63</v>
      </c>
      <c r="AU225" s="141" t="s">
        <v>34</v>
      </c>
      <c r="AV225" s="7" t="s">
        <v>62</v>
      </c>
      <c r="AW225" s="7" t="s">
        <v>15</v>
      </c>
      <c r="AX225" s="7" t="s">
        <v>34</v>
      </c>
      <c r="AY225" s="141" t="s">
        <v>58</v>
      </c>
    </row>
    <row r="226" spans="2:65" s="1" customFormat="1" ht="16.5" customHeight="1">
      <c r="B226" s="19"/>
      <c r="C226" s="97" t="s">
        <v>93</v>
      </c>
      <c r="D226" s="97" t="s">
        <v>60</v>
      </c>
      <c r="E226" s="98" t="s">
        <v>200</v>
      </c>
      <c r="F226" s="99" t="s">
        <v>230</v>
      </c>
      <c r="G226" s="100" t="s">
        <v>89</v>
      </c>
      <c r="H226" s="101">
        <v>1</v>
      </c>
      <c r="I226" s="102">
        <v>0</v>
      </c>
      <c r="J226" s="103">
        <f>ROUND(I226*H226,2)</f>
        <v>0</v>
      </c>
      <c r="K226" s="99" t="s">
        <v>5</v>
      </c>
      <c r="L226" s="29"/>
      <c r="M226" s="104" t="s">
        <v>5</v>
      </c>
      <c r="N226" s="105" t="s">
        <v>22</v>
      </c>
      <c r="O226" s="20"/>
      <c r="P226" s="106">
        <f>O226*H226</f>
        <v>0</v>
      </c>
      <c r="Q226" s="106">
        <v>0</v>
      </c>
      <c r="R226" s="106">
        <f>Q226*H226</f>
        <v>0</v>
      </c>
      <c r="S226" s="106">
        <v>0</v>
      </c>
      <c r="T226" s="107">
        <f>S226*H226</f>
        <v>0</v>
      </c>
      <c r="AR226" s="8" t="s">
        <v>100</v>
      </c>
      <c r="AT226" s="8" t="s">
        <v>60</v>
      </c>
      <c r="AU226" s="8" t="s">
        <v>34</v>
      </c>
      <c r="AY226" s="8" t="s">
        <v>58</v>
      </c>
      <c r="BE226" s="108">
        <f>IF(N226="základní",J226,0)</f>
        <v>0</v>
      </c>
      <c r="BF226" s="108">
        <f>IF(N226="snížená",J226,0)</f>
        <v>0</v>
      </c>
      <c r="BG226" s="108">
        <f>IF(N226="zákl. přenesená",J226,0)</f>
        <v>0</v>
      </c>
      <c r="BH226" s="108">
        <f>IF(N226="sníž. přenesená",J226,0)</f>
        <v>0</v>
      </c>
      <c r="BI226" s="108">
        <f>IF(N226="nulová",J226,0)</f>
        <v>0</v>
      </c>
      <c r="BJ226" s="8" t="s">
        <v>34</v>
      </c>
      <c r="BK226" s="108">
        <f>ROUND(I226*H226,2)</f>
        <v>0</v>
      </c>
      <c r="BL226" s="8" t="s">
        <v>100</v>
      </c>
      <c r="BM226" s="8" t="s">
        <v>201</v>
      </c>
    </row>
    <row r="227" spans="2:51" s="5" customFormat="1" ht="27">
      <c r="B227" s="109"/>
      <c r="C227" s="110"/>
      <c r="D227" s="111" t="s">
        <v>63</v>
      </c>
      <c r="E227" s="112" t="s">
        <v>5</v>
      </c>
      <c r="F227" s="113" t="s">
        <v>231</v>
      </c>
      <c r="G227" s="110"/>
      <c r="H227" s="112" t="s">
        <v>5</v>
      </c>
      <c r="I227" s="114"/>
      <c r="J227" s="110"/>
      <c r="K227" s="110"/>
      <c r="L227" s="115"/>
      <c r="M227" s="116"/>
      <c r="N227" s="117"/>
      <c r="O227" s="117"/>
      <c r="P227" s="117"/>
      <c r="Q227" s="117"/>
      <c r="R227" s="117"/>
      <c r="S227" s="117"/>
      <c r="T227" s="118"/>
      <c r="AT227" s="119" t="s">
        <v>63</v>
      </c>
      <c r="AU227" s="119" t="s">
        <v>34</v>
      </c>
      <c r="AV227" s="5" t="s">
        <v>34</v>
      </c>
      <c r="AW227" s="5" t="s">
        <v>15</v>
      </c>
      <c r="AX227" s="5" t="s">
        <v>33</v>
      </c>
      <c r="AY227" s="119" t="s">
        <v>58</v>
      </c>
    </row>
    <row r="228" spans="2:51" s="6" customFormat="1" ht="13.5">
      <c r="B228" s="120"/>
      <c r="C228" s="121"/>
      <c r="D228" s="111" t="s">
        <v>63</v>
      </c>
      <c r="E228" s="122" t="s">
        <v>5</v>
      </c>
      <c r="F228" s="123" t="s">
        <v>34</v>
      </c>
      <c r="G228" s="121"/>
      <c r="H228" s="124">
        <v>1</v>
      </c>
      <c r="I228" s="125"/>
      <c r="J228" s="121"/>
      <c r="K228" s="121"/>
      <c r="L228" s="126"/>
      <c r="M228" s="127"/>
      <c r="N228" s="128"/>
      <c r="O228" s="128"/>
      <c r="P228" s="128"/>
      <c r="Q228" s="128"/>
      <c r="R228" s="128"/>
      <c r="S228" s="128"/>
      <c r="T228" s="129"/>
      <c r="AT228" s="130" t="s">
        <v>63</v>
      </c>
      <c r="AU228" s="130" t="s">
        <v>34</v>
      </c>
      <c r="AV228" s="6" t="s">
        <v>35</v>
      </c>
      <c r="AW228" s="6" t="s">
        <v>15</v>
      </c>
      <c r="AX228" s="6" t="s">
        <v>33</v>
      </c>
      <c r="AY228" s="130" t="s">
        <v>58</v>
      </c>
    </row>
    <row r="229" spans="2:51" s="7" customFormat="1" ht="13.5">
      <c r="B229" s="131"/>
      <c r="C229" s="132"/>
      <c r="D229" s="111" t="s">
        <v>63</v>
      </c>
      <c r="E229" s="133" t="s">
        <v>5</v>
      </c>
      <c r="F229" s="134" t="s">
        <v>64</v>
      </c>
      <c r="G229" s="132"/>
      <c r="H229" s="135">
        <v>1</v>
      </c>
      <c r="I229" s="136"/>
      <c r="J229" s="132"/>
      <c r="K229" s="132"/>
      <c r="L229" s="137"/>
      <c r="M229" s="138"/>
      <c r="N229" s="139"/>
      <c r="O229" s="139"/>
      <c r="P229" s="139"/>
      <c r="Q229" s="139"/>
      <c r="R229" s="139"/>
      <c r="S229" s="139"/>
      <c r="T229" s="140"/>
      <c r="AT229" s="141" t="s">
        <v>63</v>
      </c>
      <c r="AU229" s="141" t="s">
        <v>34</v>
      </c>
      <c r="AV229" s="7" t="s">
        <v>62</v>
      </c>
      <c r="AW229" s="7" t="s">
        <v>15</v>
      </c>
      <c r="AX229" s="7" t="s">
        <v>34</v>
      </c>
      <c r="AY229" s="141" t="s">
        <v>58</v>
      </c>
    </row>
    <row r="230" spans="2:65" s="1" customFormat="1" ht="16.5" customHeight="1">
      <c r="B230" s="19"/>
      <c r="C230" s="97" t="s">
        <v>94</v>
      </c>
      <c r="D230" s="97" t="s">
        <v>60</v>
      </c>
      <c r="E230" s="98" t="s">
        <v>203</v>
      </c>
      <c r="F230" s="99" t="s">
        <v>204</v>
      </c>
      <c r="G230" s="100" t="s">
        <v>89</v>
      </c>
      <c r="H230" s="101">
        <v>1</v>
      </c>
      <c r="I230" s="102">
        <v>0</v>
      </c>
      <c r="J230" s="103">
        <f>ROUND(I230*H230,2)</f>
        <v>0</v>
      </c>
      <c r="K230" s="99" t="s">
        <v>5</v>
      </c>
      <c r="L230" s="29"/>
      <c r="M230" s="104" t="s">
        <v>5</v>
      </c>
      <c r="N230" s="105" t="s">
        <v>22</v>
      </c>
      <c r="O230" s="20"/>
      <c r="P230" s="106">
        <f>O230*H230</f>
        <v>0</v>
      </c>
      <c r="Q230" s="106">
        <v>0</v>
      </c>
      <c r="R230" s="106">
        <f>Q230*H230</f>
        <v>0</v>
      </c>
      <c r="S230" s="106">
        <v>0</v>
      </c>
      <c r="T230" s="107">
        <f>S230*H230</f>
        <v>0</v>
      </c>
      <c r="AR230" s="8" t="s">
        <v>100</v>
      </c>
      <c r="AT230" s="8" t="s">
        <v>60</v>
      </c>
      <c r="AU230" s="8" t="s">
        <v>34</v>
      </c>
      <c r="AY230" s="8" t="s">
        <v>58</v>
      </c>
      <c r="BE230" s="108">
        <f>IF(N230="základní",J230,0)</f>
        <v>0</v>
      </c>
      <c r="BF230" s="108">
        <f>IF(N230="snížená",J230,0)</f>
        <v>0</v>
      </c>
      <c r="BG230" s="108">
        <f>IF(N230="zákl. přenesená",J230,0)</f>
        <v>0</v>
      </c>
      <c r="BH230" s="108">
        <f>IF(N230="sníž. přenesená",J230,0)</f>
        <v>0</v>
      </c>
      <c r="BI230" s="108">
        <f>IF(N230="nulová",J230,0)</f>
        <v>0</v>
      </c>
      <c r="BJ230" s="8" t="s">
        <v>34</v>
      </c>
      <c r="BK230" s="108">
        <f>ROUND(I230*H230,2)</f>
        <v>0</v>
      </c>
      <c r="BL230" s="8" t="s">
        <v>100</v>
      </c>
      <c r="BM230" s="8" t="s">
        <v>205</v>
      </c>
    </row>
    <row r="231" spans="2:51" s="5" customFormat="1" ht="27">
      <c r="B231" s="109"/>
      <c r="C231" s="110"/>
      <c r="D231" s="111" t="s">
        <v>63</v>
      </c>
      <c r="E231" s="112" t="s">
        <v>5</v>
      </c>
      <c r="F231" s="113" t="s">
        <v>202</v>
      </c>
      <c r="G231" s="110"/>
      <c r="H231" s="112" t="s">
        <v>5</v>
      </c>
      <c r="I231" s="114"/>
      <c r="J231" s="110"/>
      <c r="K231" s="110"/>
      <c r="L231" s="115"/>
      <c r="M231" s="116"/>
      <c r="N231" s="117"/>
      <c r="O231" s="117"/>
      <c r="P231" s="117"/>
      <c r="Q231" s="117"/>
      <c r="R231" s="117"/>
      <c r="S231" s="117"/>
      <c r="T231" s="118"/>
      <c r="AT231" s="119" t="s">
        <v>63</v>
      </c>
      <c r="AU231" s="119" t="s">
        <v>34</v>
      </c>
      <c r="AV231" s="5" t="s">
        <v>34</v>
      </c>
      <c r="AW231" s="5" t="s">
        <v>15</v>
      </c>
      <c r="AX231" s="5" t="s">
        <v>33</v>
      </c>
      <c r="AY231" s="119" t="s">
        <v>58</v>
      </c>
    </row>
    <row r="232" spans="2:51" s="6" customFormat="1" ht="13.5">
      <c r="B232" s="120"/>
      <c r="C232" s="121"/>
      <c r="D232" s="111" t="s">
        <v>63</v>
      </c>
      <c r="E232" s="122" t="s">
        <v>5</v>
      </c>
      <c r="F232" s="123" t="s">
        <v>34</v>
      </c>
      <c r="G232" s="121"/>
      <c r="H232" s="124">
        <v>1</v>
      </c>
      <c r="I232" s="125"/>
      <c r="J232" s="121"/>
      <c r="K232" s="121"/>
      <c r="L232" s="126"/>
      <c r="M232" s="127"/>
      <c r="N232" s="128"/>
      <c r="O232" s="128"/>
      <c r="P232" s="128"/>
      <c r="Q232" s="128"/>
      <c r="R232" s="128"/>
      <c r="S232" s="128"/>
      <c r="T232" s="129"/>
      <c r="AT232" s="130" t="s">
        <v>63</v>
      </c>
      <c r="AU232" s="130" t="s">
        <v>34</v>
      </c>
      <c r="AV232" s="6" t="s">
        <v>35</v>
      </c>
      <c r="AW232" s="6" t="s">
        <v>15</v>
      </c>
      <c r="AX232" s="6" t="s">
        <v>33</v>
      </c>
      <c r="AY232" s="130" t="s">
        <v>58</v>
      </c>
    </row>
    <row r="233" spans="2:51" s="7" customFormat="1" ht="13.5">
      <c r="B233" s="131"/>
      <c r="C233" s="132"/>
      <c r="D233" s="111" t="s">
        <v>63</v>
      </c>
      <c r="E233" s="133" t="s">
        <v>5</v>
      </c>
      <c r="F233" s="134" t="s">
        <v>64</v>
      </c>
      <c r="G233" s="132"/>
      <c r="H233" s="135">
        <v>1</v>
      </c>
      <c r="I233" s="136"/>
      <c r="J233" s="132"/>
      <c r="K233" s="132"/>
      <c r="L233" s="137"/>
      <c r="M233" s="142"/>
      <c r="N233" s="143"/>
      <c r="O233" s="143"/>
      <c r="P233" s="143"/>
      <c r="Q233" s="143"/>
      <c r="R233" s="143"/>
      <c r="S233" s="143"/>
      <c r="T233" s="144"/>
      <c r="AT233" s="141" t="s">
        <v>63</v>
      </c>
      <c r="AU233" s="141" t="s">
        <v>34</v>
      </c>
      <c r="AV233" s="7" t="s">
        <v>62</v>
      </c>
      <c r="AW233" s="7" t="s">
        <v>15</v>
      </c>
      <c r="AX233" s="7" t="s">
        <v>34</v>
      </c>
      <c r="AY233" s="141" t="s">
        <v>58</v>
      </c>
    </row>
    <row r="234" spans="2:12" s="1" customFormat="1" ht="6.95" customHeight="1">
      <c r="B234" s="24"/>
      <c r="C234" s="25"/>
      <c r="D234" s="25"/>
      <c r="E234" s="25"/>
      <c r="F234" s="25"/>
      <c r="G234" s="25"/>
      <c r="H234" s="25"/>
      <c r="I234" s="65"/>
      <c r="J234" s="25"/>
      <c r="K234" s="25"/>
      <c r="L234" s="29"/>
    </row>
  </sheetData>
  <autoFilter ref="C67:K233"/>
  <mergeCells count="8">
    <mergeCell ref="J46:J47"/>
    <mergeCell ref="E58:H58"/>
    <mergeCell ref="E60:H60"/>
    <mergeCell ref="L1:V1"/>
    <mergeCell ref="E5:H5"/>
    <mergeCell ref="E20:H20"/>
    <mergeCell ref="E40:H40"/>
    <mergeCell ref="E42:H42"/>
  </mergeCell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Janovska-PC\Janovska</dc:creator>
  <cp:keywords/>
  <dc:description/>
  <cp:lastModifiedBy> Iva Mádlová</cp:lastModifiedBy>
  <dcterms:created xsi:type="dcterms:W3CDTF">2019-01-23T15:42:03Z</dcterms:created>
  <dcterms:modified xsi:type="dcterms:W3CDTF">2019-07-12T09:10:15Z</dcterms:modified>
  <cp:category/>
  <cp:version/>
  <cp:contentType/>
  <cp:contentStatus/>
</cp:coreProperties>
</file>