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9420" activeTab="0"/>
  </bookViews>
  <sheets>
    <sheet name="List1" sheetId="1" r:id="rId1"/>
  </sheets>
  <definedNames>
    <definedName name="_xlnm.Print_Area" localSheetId="0">'List1'!$A$1:$P$44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<sst xmlns="http://schemas.openxmlformats.org/spreadsheetml/2006/main" count="86" uniqueCount="44">
  <si>
    <t>Kč za 1 h/bez DPH</t>
  </si>
  <si>
    <t>svátky</t>
  </si>
  <si>
    <t>počet hodin/1 osoba/1 směna</t>
  </si>
  <si>
    <t>za 12 h/1 osoba/1 směna</t>
  </si>
  <si>
    <t>požadavek -  (1 osoba na směně, pak střídání)</t>
  </si>
  <si>
    <t>recepce - kolej BCD</t>
  </si>
  <si>
    <t>požadavek - (1 osoba na směně, pak střídání)</t>
  </si>
  <si>
    <t>recepce - kolej JIH</t>
  </si>
  <si>
    <t xml:space="preserve">recepce - kolej G </t>
  </si>
  <si>
    <t>požadavek - (1 osoba na směně, pak střídání) červenec, srpen, září- 3 měsíce</t>
  </si>
  <si>
    <t>recepce - kolej E</t>
  </si>
  <si>
    <t>Kalkulační model</t>
  </si>
  <si>
    <t>počet dní</t>
  </si>
  <si>
    <t>Celkem v Kč bez DPH za měsíc za 1 osobu</t>
  </si>
  <si>
    <t>Celkem v Kč bez DPH za měsíc za všechny osoby</t>
  </si>
  <si>
    <t>ceník - sazby v Kč</t>
  </si>
  <si>
    <t>Celkem náklady na 12 měsíců 1 osoba na každé koleji (BCD, E, JIH) v Kč bez DPH:</t>
  </si>
  <si>
    <t>POSKYTOVÁNÍ BEZPEČNOSTNÍCH A RECEPČNÍCH SLUŽEB NA KOLEJÍCH ČZU V PRAZE</t>
  </si>
  <si>
    <t>Noční verze (od 18,00 h - 6,00 h = 12 h), recepční/strážný s technickou znalostí, včetně pochůzky</t>
  </si>
  <si>
    <t>xxx</t>
  </si>
  <si>
    <t>celkem za 3 měsíce 1 osoba na koleji G v Kč bez DPH:</t>
  </si>
  <si>
    <t>celkem za 9 měsíců 2 osoby na koleji G v Kč bez DPH:</t>
  </si>
  <si>
    <t>Celkem náklady za 12 měsíců za všechny koleje (BCD, E, JIH a G) v Kč bez DPH:</t>
  </si>
  <si>
    <t>pro 3 recepce= 3 osoby</t>
  </si>
  <si>
    <t>Poznámky</t>
  </si>
  <si>
    <t>požadavek - (2 osoby na směně, pak střídání) leden -červen, říjen - prosinec - 9 měsíců</t>
  </si>
  <si>
    <t>Kole G/ 1 osoba 3 měsíce</t>
  </si>
  <si>
    <t>Kole G/ 2 osoby 9 měsíců</t>
  </si>
  <si>
    <t>Kolej/ 1 osoba 12 měsíců</t>
  </si>
  <si>
    <t>strážný s technickou znalostí (kolej G - 1 osoba 3 měsíce; 2 osoby 9 měsíců) :</t>
  </si>
  <si>
    <t>recepční/strážný s technickou znalostí (kolej BCD, E, JIH) - 1 osoba na každé koleji 12 měsíců:</t>
  </si>
  <si>
    <t xml:space="preserve">1 recepce = 1 osoba </t>
  </si>
  <si>
    <t>1 recepce = 2 osoby</t>
  </si>
  <si>
    <t xml:space="preserve">počet dní </t>
  </si>
  <si>
    <t>Svátky/kolej BCD, E, JIH (3 recepce/1 osoba na každé koleji)</t>
  </si>
  <si>
    <t>počet dní svátků</t>
  </si>
  <si>
    <t>Celkem v Kč bez DPH za 13 dní svátků na 1 osobu</t>
  </si>
  <si>
    <t>Celkem v Kč bez DPH za 13 dní svátků za 3 osoby</t>
  </si>
  <si>
    <t>Svátky/kolej G (1 recepce/1 osoba 3 měsíce)</t>
  </si>
  <si>
    <t>Celkem v Kč bez DPH za 3 dny svátků na 1 osobu</t>
  </si>
  <si>
    <t>Celkem v Kč bez DPH za 3 dny svátků za 1 osobu</t>
  </si>
  <si>
    <t>Svátky/kolej G (1 recepce/2 osoby 9 měsíců)</t>
  </si>
  <si>
    <t>Celkem v Kč bez DPH za 10 dní svátků na 1 osobu</t>
  </si>
  <si>
    <t>Celkem v Kč bez DPH za 10 dní svátků za 2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</si>
</sst>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5" fillId="0" borderId="0" xfId="0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164" fontId="5" fillId="2" borderId="3" xfId="0" applyNumberFormat="1" applyFont="1" applyFill="1" applyBorder="1"/>
    <xf numFmtId="0" fontId="2" fillId="3" borderId="5" xfId="0" applyFont="1" applyFill="1" applyBorder="1" applyAlignment="1">
      <alignment horizontal="right"/>
    </xf>
    <xf numFmtId="164" fontId="5" fillId="0" borderId="1" xfId="0" applyNumberFormat="1" applyFont="1" applyFill="1" applyBorder="1"/>
    <xf numFmtId="164" fontId="0" fillId="0" borderId="0" xfId="0" applyNumberForma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0" xfId="0" applyNumberFormat="1" applyFont="1" applyBorder="1"/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0" fillId="4" borderId="2" xfId="0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4" fontId="0" fillId="4" borderId="1" xfId="0" applyNumberFormat="1" applyFill="1" applyBorder="1" applyProtection="1">
      <protection hidden="1"/>
    </xf>
    <xf numFmtId="164" fontId="0" fillId="4" borderId="7" xfId="0" applyNumberFormat="1" applyFill="1" applyBorder="1" applyAlignment="1" applyProtection="1">
      <alignment horizontal="right"/>
      <protection hidden="1"/>
    </xf>
    <xf numFmtId="164" fontId="2" fillId="4" borderId="3" xfId="0" applyNumberFormat="1" applyFont="1" applyFill="1" applyBorder="1" applyProtection="1">
      <protection hidden="1"/>
    </xf>
    <xf numFmtId="164" fontId="0" fillId="4" borderId="4" xfId="0" applyNumberFormat="1" applyFill="1" applyBorder="1" applyAlignment="1" applyProtection="1">
      <alignment horizontal="right"/>
      <protection hidden="1"/>
    </xf>
    <xf numFmtId="164" fontId="2" fillId="4" borderId="8" xfId="0" applyNumberFormat="1" applyFont="1" applyFill="1" applyBorder="1" applyAlignment="1" applyProtection="1">
      <alignment horizontal="right"/>
      <protection hidden="1"/>
    </xf>
    <xf numFmtId="164" fontId="2" fillId="4" borderId="1" xfId="0" applyNumberFormat="1" applyFont="1" applyFill="1" applyBorder="1" applyProtection="1">
      <protection hidden="1"/>
    </xf>
    <xf numFmtId="44" fontId="5" fillId="2" borderId="1" xfId="0" applyNumberFormat="1" applyFont="1" applyFill="1" applyBorder="1" applyAlignment="1" applyProtection="1">
      <alignment horizontal="right"/>
      <protection hidden="1"/>
    </xf>
    <xf numFmtId="164" fontId="5" fillId="3" borderId="9" xfId="0" applyNumberFormat="1" applyFont="1" applyFill="1" applyBorder="1" applyAlignment="1" applyProtection="1">
      <alignment horizontal="right"/>
      <protection hidden="1"/>
    </xf>
    <xf numFmtId="165" fontId="2" fillId="0" borderId="1" xfId="0" applyNumberFormat="1" applyFont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4" borderId="4" xfId="0" applyNumberFormat="1" applyFont="1" applyFill="1" applyBorder="1" applyAlignment="1" applyProtection="1">
      <alignment/>
      <protection locked="0"/>
    </xf>
    <xf numFmtId="0" fontId="3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0" xfId="0" applyBorder="1"/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0" xfId="0" applyBorder="1"/>
    <xf numFmtId="0" fontId="0" fillId="0" borderId="2" xfId="0" applyBorder="1"/>
    <xf numFmtId="0" fontId="0" fillId="2" borderId="10" xfId="0" applyFill="1" applyBorder="1"/>
    <xf numFmtId="0" fontId="0" fillId="2" borderId="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1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2" fillId="0" borderId="0" xfId="0" applyFont="1" applyFill="1" applyBorder="1"/>
    <xf numFmtId="0" fontId="5" fillId="3" borderId="10" xfId="0" applyFont="1" applyFill="1" applyBorder="1"/>
    <xf numFmtId="0" fontId="5" fillId="3" borderId="2" xfId="0" applyFont="1" applyFill="1" applyBorder="1"/>
    <xf numFmtId="0" fontId="5" fillId="3" borderId="14" xfId="0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0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0" fillId="4" borderId="1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5" xfId="0" applyNumberFormat="1" applyBorder="1" applyAlignment="1" applyProtection="1">
      <alignment horizontal="right"/>
      <protection hidden="1"/>
    </xf>
    <xf numFmtId="164" fontId="0" fillId="0" borderId="4" xfId="0" applyNumberFormat="1" applyBorder="1" applyAlignment="1" applyProtection="1">
      <alignment horizontal="right"/>
      <protection hidden="1"/>
    </xf>
    <xf numFmtId="0" fontId="0" fillId="0" borderId="25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10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0" xfId="0" applyFill="1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25" xfId="0" applyNumberFormat="1" applyFont="1" applyBorder="1" applyAlignment="1" applyProtection="1">
      <alignment horizontal="right"/>
      <protection hidden="1"/>
    </xf>
    <xf numFmtId="164" fontId="2" fillId="0" borderId="4" xfId="0" applyNumberFormat="1" applyFont="1" applyBorder="1" applyAlignment="1" applyProtection="1">
      <alignment horizontal="right"/>
      <protection hidden="1"/>
    </xf>
    <xf numFmtId="0" fontId="2" fillId="3" borderId="2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0" fillId="0" borderId="22" xfId="0" applyNumberFormat="1" applyBorder="1" applyAlignment="1" applyProtection="1">
      <alignment horizontal="right"/>
      <protection hidden="1"/>
    </xf>
    <xf numFmtId="164" fontId="0" fillId="0" borderId="7" xfId="0" applyNumberFormat="1" applyBorder="1" applyAlignment="1" applyProtection="1">
      <alignment horizontal="right"/>
      <protection hidden="1"/>
    </xf>
    <xf numFmtId="0" fontId="0" fillId="0" borderId="25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10" xfId="0" applyFont="1" applyFill="1" applyBorder="1"/>
    <xf numFmtId="0" fontId="5" fillId="4" borderId="2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 topLeftCell="A1">
      <selection activeCell="I6" sqref="I6"/>
    </sheetView>
  </sheetViews>
  <sheetFormatPr defaultColWidth="9.140625" defaultRowHeight="15"/>
  <cols>
    <col min="6" max="6" width="32.421875" style="0" customWidth="1"/>
    <col min="9" max="9" width="17.7109375" style="0" customWidth="1"/>
    <col min="10" max="10" width="24.28125" style="0" customWidth="1"/>
    <col min="11" max="11" width="16.8515625" style="0" customWidth="1"/>
    <col min="12" max="12" width="28.421875" style="0" customWidth="1"/>
    <col min="13" max="13" width="29.8515625" style="0" customWidth="1"/>
    <col min="14" max="14" width="12.57421875" style="0" customWidth="1"/>
    <col min="15" max="15" width="8.57421875" style="0" customWidth="1"/>
  </cols>
  <sheetData>
    <row r="1" spans="1:16" ht="18.7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ht="15.75" thickBot="1"/>
    <row r="3" spans="1:3" ht="19.5" thickBot="1">
      <c r="A3" s="64" t="s">
        <v>11</v>
      </c>
      <c r="B3" s="65"/>
      <c r="C3" s="66"/>
    </row>
    <row r="4" ht="15.75" thickBot="1"/>
    <row r="5" spans="1:13" ht="15.75" thickBot="1">
      <c r="A5" s="68" t="s">
        <v>15</v>
      </c>
      <c r="B5" s="69"/>
      <c r="C5" s="69"/>
      <c r="D5" s="69"/>
      <c r="E5" s="69"/>
      <c r="F5" s="69"/>
      <c r="G5" s="69"/>
      <c r="H5" s="70"/>
      <c r="I5" s="30" t="s">
        <v>0</v>
      </c>
      <c r="J5" s="1"/>
      <c r="K5" s="1"/>
      <c r="L5" s="1"/>
      <c r="M5" s="1"/>
    </row>
    <row r="6" spans="1:13" ht="15.75" thickBot="1">
      <c r="A6" s="71" t="s">
        <v>30</v>
      </c>
      <c r="B6" s="72"/>
      <c r="C6" s="72"/>
      <c r="D6" s="72"/>
      <c r="E6" s="72"/>
      <c r="F6" s="72"/>
      <c r="G6" s="72"/>
      <c r="H6" s="72"/>
      <c r="I6" s="61">
        <v>0</v>
      </c>
      <c r="J6" s="1"/>
      <c r="K6" s="1"/>
      <c r="L6" s="1"/>
      <c r="M6" s="1"/>
    </row>
    <row r="7" spans="1:19" ht="19.5" thickBot="1">
      <c r="A7" s="73" t="s">
        <v>29</v>
      </c>
      <c r="B7" s="74"/>
      <c r="C7" s="74"/>
      <c r="D7" s="74"/>
      <c r="E7" s="74"/>
      <c r="F7" s="74"/>
      <c r="G7" s="74"/>
      <c r="H7" s="74"/>
      <c r="I7" s="62">
        <v>0</v>
      </c>
      <c r="J7" s="33"/>
      <c r="K7" s="34"/>
      <c r="L7" s="34"/>
      <c r="M7" s="34"/>
      <c r="N7" s="34"/>
      <c r="O7" s="34"/>
      <c r="P7" s="34"/>
      <c r="Q7" s="34"/>
      <c r="R7" s="34"/>
      <c r="S7" s="34"/>
    </row>
    <row r="8" spans="1:13" ht="15.75" thickBot="1">
      <c r="A8" s="94" t="s">
        <v>1</v>
      </c>
      <c r="B8" s="95"/>
      <c r="C8" s="95"/>
      <c r="D8" s="95"/>
      <c r="E8" s="95"/>
      <c r="F8" s="95"/>
      <c r="G8" s="95"/>
      <c r="H8" s="96"/>
      <c r="I8" s="63">
        <v>0</v>
      </c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</row>
    <row r="11" spans="1:13" ht="15.75" thickBot="1">
      <c r="A11" s="2" t="s">
        <v>18</v>
      </c>
      <c r="B11" s="1"/>
      <c r="C11" s="1"/>
      <c r="D11" s="1"/>
      <c r="E11" s="1"/>
      <c r="F11" s="1"/>
      <c r="G11" s="1"/>
      <c r="H11" s="1"/>
      <c r="I11" s="1"/>
      <c r="J11" s="2"/>
      <c r="K11" s="1"/>
      <c r="L11" s="1"/>
      <c r="M11" s="1"/>
    </row>
    <row r="12" spans="1:16" ht="30.75" thickBot="1">
      <c r="A12" s="107" t="s">
        <v>28</v>
      </c>
      <c r="B12" s="108"/>
      <c r="C12" s="108"/>
      <c r="D12" s="108"/>
      <c r="E12" s="108"/>
      <c r="F12" s="109"/>
      <c r="G12" s="111" t="s">
        <v>2</v>
      </c>
      <c r="H12" s="112"/>
      <c r="I12" s="113"/>
      <c r="J12" s="3" t="s">
        <v>3</v>
      </c>
      <c r="K12" s="35" t="s">
        <v>12</v>
      </c>
      <c r="L12" s="4" t="s">
        <v>13</v>
      </c>
      <c r="M12" s="31" t="s">
        <v>14</v>
      </c>
      <c r="N12" s="117" t="s">
        <v>24</v>
      </c>
      <c r="O12" s="118"/>
      <c r="P12" s="119"/>
    </row>
    <row r="13" spans="1:16" ht="15.75">
      <c r="A13" s="85" t="s">
        <v>5</v>
      </c>
      <c r="B13" s="86"/>
      <c r="C13" s="86"/>
      <c r="D13" s="86"/>
      <c r="E13" s="86"/>
      <c r="F13" s="87"/>
      <c r="G13" s="97">
        <v>12</v>
      </c>
      <c r="H13" s="98"/>
      <c r="I13" s="99"/>
      <c r="J13" s="103">
        <f>1*G13*I6</f>
        <v>0</v>
      </c>
      <c r="K13" s="105">
        <v>30.4</v>
      </c>
      <c r="L13" s="103">
        <f>K13*J13</f>
        <v>0</v>
      </c>
      <c r="M13" s="138">
        <f>L13</f>
        <v>0</v>
      </c>
      <c r="N13" s="97"/>
      <c r="O13" s="98"/>
      <c r="P13" s="99"/>
    </row>
    <row r="14" spans="1:16" ht="15.75" thickBot="1">
      <c r="A14" s="88" t="s">
        <v>4</v>
      </c>
      <c r="B14" s="89"/>
      <c r="C14" s="89"/>
      <c r="D14" s="89"/>
      <c r="E14" s="89"/>
      <c r="F14" s="90"/>
      <c r="G14" s="100"/>
      <c r="H14" s="101"/>
      <c r="I14" s="102"/>
      <c r="J14" s="104"/>
      <c r="K14" s="106"/>
      <c r="L14" s="104"/>
      <c r="M14" s="139"/>
      <c r="N14" s="100"/>
      <c r="O14" s="101"/>
      <c r="P14" s="102"/>
    </row>
    <row r="15" spans="1:16" ht="15.75" thickBot="1">
      <c r="A15" s="110"/>
      <c r="B15" s="110"/>
      <c r="C15" s="110"/>
      <c r="D15" s="110"/>
      <c r="E15" s="110"/>
      <c r="F15" s="110"/>
      <c r="G15" s="6"/>
      <c r="H15" s="6"/>
      <c r="I15" s="1"/>
      <c r="J15" s="29"/>
      <c r="K15" s="1"/>
      <c r="L15" s="1"/>
      <c r="M15" s="2"/>
      <c r="N15" s="1"/>
      <c r="O15" s="1"/>
      <c r="P15" s="1"/>
    </row>
    <row r="16" spans="1:16" ht="15.75">
      <c r="A16" s="85" t="s">
        <v>10</v>
      </c>
      <c r="B16" s="86"/>
      <c r="C16" s="86"/>
      <c r="D16" s="86"/>
      <c r="E16" s="86"/>
      <c r="F16" s="87"/>
      <c r="G16" s="97">
        <v>12</v>
      </c>
      <c r="H16" s="98"/>
      <c r="I16" s="99"/>
      <c r="J16" s="103">
        <f>1*G16*I6</f>
        <v>0</v>
      </c>
      <c r="K16" s="105">
        <v>30.4</v>
      </c>
      <c r="L16" s="103">
        <f>J16*K16</f>
        <v>0</v>
      </c>
      <c r="M16" s="138">
        <f>L16</f>
        <v>0</v>
      </c>
      <c r="N16" s="97"/>
      <c r="O16" s="98"/>
      <c r="P16" s="99"/>
    </row>
    <row r="17" spans="1:16" ht="15.75" thickBot="1">
      <c r="A17" s="75" t="s">
        <v>6</v>
      </c>
      <c r="B17" s="76"/>
      <c r="C17" s="76"/>
      <c r="D17" s="76"/>
      <c r="E17" s="76"/>
      <c r="F17" s="77"/>
      <c r="G17" s="100"/>
      <c r="H17" s="101"/>
      <c r="I17" s="102"/>
      <c r="J17" s="104"/>
      <c r="K17" s="106"/>
      <c r="L17" s="104"/>
      <c r="M17" s="139"/>
      <c r="N17" s="100"/>
      <c r="O17" s="101"/>
      <c r="P17" s="102"/>
    </row>
    <row r="18" spans="1:16" ht="15.75" thickBot="1">
      <c r="A18" s="67"/>
      <c r="B18" s="67"/>
      <c r="C18" s="67"/>
      <c r="D18" s="67"/>
      <c r="E18" s="67"/>
      <c r="F18" s="67"/>
      <c r="G18" s="1"/>
      <c r="H18" s="1"/>
      <c r="I18" s="1"/>
      <c r="J18" s="29"/>
      <c r="K18" s="1"/>
      <c r="L18" s="29"/>
      <c r="M18" s="2"/>
      <c r="N18" s="1"/>
      <c r="O18" s="1"/>
      <c r="P18" s="1"/>
    </row>
    <row r="19" spans="1:16" ht="15.75">
      <c r="A19" s="85" t="s">
        <v>7</v>
      </c>
      <c r="B19" s="86"/>
      <c r="C19" s="86"/>
      <c r="D19" s="86"/>
      <c r="E19" s="86"/>
      <c r="F19" s="87"/>
      <c r="G19" s="97">
        <v>12</v>
      </c>
      <c r="H19" s="98"/>
      <c r="I19" s="99"/>
      <c r="J19" s="103">
        <f>1*G19*I6</f>
        <v>0</v>
      </c>
      <c r="K19" s="105">
        <v>30.4</v>
      </c>
      <c r="L19" s="103">
        <f>J19*K19</f>
        <v>0</v>
      </c>
      <c r="M19" s="129">
        <f>L19</f>
        <v>0</v>
      </c>
      <c r="N19" s="97"/>
      <c r="O19" s="98"/>
      <c r="P19" s="99"/>
    </row>
    <row r="20" spans="1:16" ht="15.75" thickBot="1">
      <c r="A20" s="88" t="s">
        <v>4</v>
      </c>
      <c r="B20" s="89"/>
      <c r="C20" s="89"/>
      <c r="D20" s="89"/>
      <c r="E20" s="89"/>
      <c r="F20" s="90"/>
      <c r="G20" s="100"/>
      <c r="H20" s="101"/>
      <c r="I20" s="102"/>
      <c r="J20" s="104"/>
      <c r="K20" s="106"/>
      <c r="L20" s="104"/>
      <c r="M20" s="130"/>
      <c r="N20" s="100"/>
      <c r="O20" s="101"/>
      <c r="P20" s="102"/>
    </row>
    <row r="21" spans="1:16" ht="15.75" thickBot="1">
      <c r="A21" s="1"/>
      <c r="B21" s="1"/>
      <c r="C21" s="1"/>
      <c r="D21" s="1"/>
      <c r="E21" s="1"/>
      <c r="F21" s="1"/>
      <c r="G21" s="1"/>
      <c r="H21" s="1"/>
      <c r="I21" s="1"/>
      <c r="J21" s="29"/>
      <c r="K21" s="1"/>
      <c r="L21" s="29"/>
      <c r="M21" s="32"/>
      <c r="N21" s="1"/>
      <c r="O21" s="1"/>
      <c r="P21" s="1"/>
    </row>
    <row r="22" spans="1:16" ht="30.75" thickBot="1">
      <c r="A22" s="147" t="s">
        <v>34</v>
      </c>
      <c r="B22" s="148"/>
      <c r="C22" s="148"/>
      <c r="D22" s="148"/>
      <c r="E22" s="148"/>
      <c r="F22" s="148"/>
      <c r="G22" s="149" t="s">
        <v>2</v>
      </c>
      <c r="H22" s="150"/>
      <c r="I22" s="151"/>
      <c r="J22" s="49" t="s">
        <v>3</v>
      </c>
      <c r="K22" s="50" t="s">
        <v>35</v>
      </c>
      <c r="L22" s="51" t="s">
        <v>36</v>
      </c>
      <c r="M22" s="52" t="s">
        <v>37</v>
      </c>
      <c r="N22" s="152" t="s">
        <v>24</v>
      </c>
      <c r="O22" s="153"/>
      <c r="P22" s="154"/>
    </row>
    <row r="23" spans="1:16" ht="15.75" thickBot="1">
      <c r="A23" s="94" t="s">
        <v>1</v>
      </c>
      <c r="B23" s="95"/>
      <c r="C23" s="95"/>
      <c r="D23" s="95"/>
      <c r="E23" s="95"/>
      <c r="F23" s="95"/>
      <c r="G23" s="120">
        <v>12</v>
      </c>
      <c r="H23" s="121"/>
      <c r="I23" s="122"/>
      <c r="J23" s="53">
        <f>G23*I8*1</f>
        <v>0</v>
      </c>
      <c r="K23" s="37">
        <v>13</v>
      </c>
      <c r="L23" s="53">
        <f>J23*K23</f>
        <v>0</v>
      </c>
      <c r="M23" s="55">
        <f>L23*3</f>
        <v>0</v>
      </c>
      <c r="N23" s="120" t="s">
        <v>23</v>
      </c>
      <c r="O23" s="121"/>
      <c r="P23" s="122"/>
    </row>
    <row r="24" spans="1:16" ht="15.75" thickBot="1">
      <c r="A24" s="1"/>
      <c r="B24" s="1"/>
      <c r="C24" s="1"/>
      <c r="D24" s="1"/>
      <c r="E24" s="1"/>
      <c r="F24" s="1"/>
      <c r="G24" s="1"/>
      <c r="H24" s="1"/>
      <c r="I24" s="1"/>
      <c r="J24" s="29"/>
      <c r="K24" s="1"/>
      <c r="L24" s="29"/>
      <c r="M24" s="32"/>
      <c r="N24" s="1"/>
      <c r="O24" s="1"/>
      <c r="P24" s="1"/>
    </row>
    <row r="25" spans="1:16" ht="23.25" customHeight="1" thickBot="1">
      <c r="A25" s="91" t="s">
        <v>16</v>
      </c>
      <c r="B25" s="92"/>
      <c r="C25" s="92"/>
      <c r="D25" s="92"/>
      <c r="E25" s="92"/>
      <c r="F25" s="93"/>
      <c r="G25" s="140" t="s">
        <v>19</v>
      </c>
      <c r="H25" s="141"/>
      <c r="I25" s="142"/>
      <c r="J25" s="45" t="s">
        <v>19</v>
      </c>
      <c r="K25" s="46" t="s">
        <v>19</v>
      </c>
      <c r="L25" s="44" t="s">
        <v>19</v>
      </c>
      <c r="M25" s="28">
        <f>(M13*12)+(M16*12)+(M19*12)+M23</f>
        <v>0</v>
      </c>
      <c r="N25" s="126"/>
      <c r="O25" s="127"/>
      <c r="P25" s="128"/>
    </row>
    <row r="26" spans="1:16" ht="15.75">
      <c r="A26" s="19"/>
      <c r="B26" s="19"/>
      <c r="C26" s="19"/>
      <c r="D26" s="19"/>
      <c r="E26" s="19"/>
      <c r="F26" s="19"/>
      <c r="G26" s="38"/>
      <c r="H26" s="38"/>
      <c r="I26" s="38"/>
      <c r="J26" s="39"/>
      <c r="K26" s="40"/>
      <c r="L26" s="40"/>
      <c r="M26" s="8"/>
      <c r="N26" s="14"/>
      <c r="O26" s="14"/>
      <c r="P26" s="14"/>
    </row>
    <row r="27" spans="1:13" ht="16.5" thickBot="1">
      <c r="A27" s="5"/>
      <c r="B27" s="5"/>
      <c r="C27" s="5"/>
      <c r="D27" s="5"/>
      <c r="E27" s="5"/>
      <c r="F27" s="5"/>
      <c r="G27" s="6"/>
      <c r="H27" s="6"/>
      <c r="I27" s="6"/>
      <c r="J27" s="7"/>
      <c r="K27" s="6"/>
      <c r="L27" s="6"/>
      <c r="M27" s="8"/>
    </row>
    <row r="28" spans="1:16" ht="30.75" thickBot="1">
      <c r="A28" s="78" t="s">
        <v>26</v>
      </c>
      <c r="B28" s="79"/>
      <c r="C28" s="79"/>
      <c r="D28" s="79"/>
      <c r="E28" s="79"/>
      <c r="F28" s="80"/>
      <c r="G28" s="114" t="s">
        <v>2</v>
      </c>
      <c r="H28" s="115"/>
      <c r="I28" s="116"/>
      <c r="J28" s="15" t="s">
        <v>3</v>
      </c>
      <c r="K28" s="36" t="s">
        <v>12</v>
      </c>
      <c r="L28" s="10" t="s">
        <v>13</v>
      </c>
      <c r="M28" s="16" t="s">
        <v>14</v>
      </c>
      <c r="N28" s="123" t="s">
        <v>24</v>
      </c>
      <c r="O28" s="124"/>
      <c r="P28" s="125"/>
    </row>
    <row r="29" spans="1:16" ht="15.75">
      <c r="A29" s="85" t="s">
        <v>8</v>
      </c>
      <c r="B29" s="86"/>
      <c r="C29" s="86"/>
      <c r="D29" s="86"/>
      <c r="E29" s="86"/>
      <c r="F29" s="87"/>
      <c r="G29" s="97">
        <v>12</v>
      </c>
      <c r="H29" s="98"/>
      <c r="I29" s="99"/>
      <c r="J29" s="134">
        <f>G29*1*I7</f>
        <v>0</v>
      </c>
      <c r="K29" s="136">
        <v>30.4</v>
      </c>
      <c r="L29" s="103">
        <f>K29*J29</f>
        <v>0</v>
      </c>
      <c r="M29" s="138">
        <f>L29</f>
        <v>0</v>
      </c>
      <c r="N29" s="97"/>
      <c r="O29" s="98"/>
      <c r="P29" s="99"/>
    </row>
    <row r="30" spans="1:16" ht="15.75" thickBot="1">
      <c r="A30" s="75" t="s">
        <v>9</v>
      </c>
      <c r="B30" s="76"/>
      <c r="C30" s="76"/>
      <c r="D30" s="76"/>
      <c r="E30" s="76"/>
      <c r="F30" s="77"/>
      <c r="G30" s="100"/>
      <c r="H30" s="101"/>
      <c r="I30" s="102"/>
      <c r="J30" s="135"/>
      <c r="K30" s="137"/>
      <c r="L30" s="104"/>
      <c r="M30" s="139"/>
      <c r="N30" s="100"/>
      <c r="O30" s="101"/>
      <c r="P30" s="102"/>
    </row>
    <row r="31" spans="1:16" ht="15.75" thickBot="1">
      <c r="A31" s="1"/>
      <c r="B31" s="1"/>
      <c r="C31" s="1"/>
      <c r="D31" s="1"/>
      <c r="E31" s="1"/>
      <c r="F31" s="1"/>
      <c r="G31" s="14"/>
      <c r="H31" s="14"/>
      <c r="I31" s="14"/>
      <c r="J31" s="41"/>
      <c r="K31" s="42"/>
      <c r="L31" s="41"/>
      <c r="M31" s="43"/>
      <c r="N31" s="14"/>
      <c r="O31" s="14"/>
      <c r="P31" s="14"/>
    </row>
    <row r="32" spans="1:16" ht="30.75" thickBot="1">
      <c r="A32" s="147" t="s">
        <v>38</v>
      </c>
      <c r="B32" s="148"/>
      <c r="C32" s="148"/>
      <c r="D32" s="148"/>
      <c r="E32" s="148"/>
      <c r="F32" s="148"/>
      <c r="G32" s="149" t="s">
        <v>2</v>
      </c>
      <c r="H32" s="150"/>
      <c r="I32" s="151"/>
      <c r="J32" s="49" t="s">
        <v>3</v>
      </c>
      <c r="K32" s="50" t="s">
        <v>35</v>
      </c>
      <c r="L32" s="51" t="s">
        <v>39</v>
      </c>
      <c r="M32" s="52" t="s">
        <v>40</v>
      </c>
      <c r="N32" s="155" t="s">
        <v>24</v>
      </c>
      <c r="O32" s="156"/>
      <c r="P32" s="157"/>
    </row>
    <row r="33" spans="1:16" ht="15.75" thickBot="1">
      <c r="A33" s="94" t="s">
        <v>1</v>
      </c>
      <c r="B33" s="95"/>
      <c r="C33" s="95"/>
      <c r="D33" s="95"/>
      <c r="E33" s="95"/>
      <c r="F33" s="96"/>
      <c r="G33" s="120">
        <v>12</v>
      </c>
      <c r="H33" s="121"/>
      <c r="I33" s="122"/>
      <c r="J33" s="54">
        <f>G33*I8</f>
        <v>0</v>
      </c>
      <c r="K33" s="18">
        <v>3</v>
      </c>
      <c r="L33" s="56">
        <f>J33*K33</f>
        <v>0</v>
      </c>
      <c r="M33" s="57">
        <f>L33</f>
        <v>0</v>
      </c>
      <c r="N33" s="120" t="s">
        <v>31</v>
      </c>
      <c r="O33" s="121"/>
      <c r="P33" s="122"/>
    </row>
    <row r="34" spans="1:16" ht="23.25" customHeight="1" thickBot="1">
      <c r="A34" s="78" t="s">
        <v>20</v>
      </c>
      <c r="B34" s="79"/>
      <c r="C34" s="79"/>
      <c r="D34" s="79"/>
      <c r="E34" s="79"/>
      <c r="F34" s="80"/>
      <c r="G34" s="114" t="s">
        <v>19</v>
      </c>
      <c r="H34" s="115"/>
      <c r="I34" s="116"/>
      <c r="J34" s="25" t="s">
        <v>19</v>
      </c>
      <c r="K34" s="17" t="s">
        <v>19</v>
      </c>
      <c r="L34" s="17" t="s">
        <v>19</v>
      </c>
      <c r="M34" s="26">
        <f>(M29*3)+M33</f>
        <v>0</v>
      </c>
      <c r="N34" s="143"/>
      <c r="O34" s="144"/>
      <c r="P34" s="145"/>
    </row>
    <row r="35" spans="1:16" ht="16.5" thickBot="1">
      <c r="A35" s="19"/>
      <c r="B35" s="19"/>
      <c r="C35" s="19"/>
      <c r="D35" s="19"/>
      <c r="E35" s="19"/>
      <c r="F35" s="19"/>
      <c r="G35" s="20"/>
      <c r="H35" s="20"/>
      <c r="I35" s="20"/>
      <c r="J35" s="21"/>
      <c r="K35" s="22"/>
      <c r="L35" s="22"/>
      <c r="M35" s="23"/>
      <c r="N35" s="24"/>
      <c r="O35" s="24"/>
      <c r="P35" s="24"/>
    </row>
    <row r="36" spans="1:16" ht="30.75" thickBot="1">
      <c r="A36" s="78" t="s">
        <v>27</v>
      </c>
      <c r="B36" s="79"/>
      <c r="C36" s="79"/>
      <c r="D36" s="79"/>
      <c r="E36" s="79"/>
      <c r="F36" s="80"/>
      <c r="G36" s="114" t="s">
        <v>2</v>
      </c>
      <c r="H36" s="115"/>
      <c r="I36" s="116"/>
      <c r="J36" s="9" t="s">
        <v>3</v>
      </c>
      <c r="K36" s="36" t="s">
        <v>33</v>
      </c>
      <c r="L36" s="10" t="s">
        <v>13</v>
      </c>
      <c r="M36" s="10" t="s">
        <v>14</v>
      </c>
      <c r="N36" s="123" t="s">
        <v>24</v>
      </c>
      <c r="O36" s="124"/>
      <c r="P36" s="125"/>
    </row>
    <row r="37" spans="1:16" ht="15.75">
      <c r="A37" s="85" t="s">
        <v>8</v>
      </c>
      <c r="B37" s="86"/>
      <c r="C37" s="86"/>
      <c r="D37" s="86"/>
      <c r="E37" s="86"/>
      <c r="F37" s="87"/>
      <c r="G37" s="97">
        <v>12</v>
      </c>
      <c r="H37" s="98"/>
      <c r="I37" s="99"/>
      <c r="J37" s="103">
        <f>G37*1*I7</f>
        <v>0</v>
      </c>
      <c r="K37" s="105">
        <v>30.4</v>
      </c>
      <c r="L37" s="103">
        <f>K37*J37</f>
        <v>0</v>
      </c>
      <c r="M37" s="129">
        <f>L37*2</f>
        <v>0</v>
      </c>
      <c r="N37" s="97"/>
      <c r="O37" s="98"/>
      <c r="P37" s="99"/>
    </row>
    <row r="38" spans="1:16" ht="15.75" thickBot="1">
      <c r="A38" s="75" t="s">
        <v>25</v>
      </c>
      <c r="B38" s="76"/>
      <c r="C38" s="76"/>
      <c r="D38" s="76"/>
      <c r="E38" s="76"/>
      <c r="F38" s="77"/>
      <c r="G38" s="100"/>
      <c r="H38" s="101"/>
      <c r="I38" s="102"/>
      <c r="J38" s="104"/>
      <c r="K38" s="106"/>
      <c r="L38" s="104"/>
      <c r="M38" s="130"/>
      <c r="N38" s="100"/>
      <c r="O38" s="101"/>
      <c r="P38" s="102"/>
    </row>
    <row r="39" spans="1:16" ht="15.75" thickBot="1">
      <c r="A39" s="1"/>
      <c r="B39" s="1"/>
      <c r="C39" s="1"/>
      <c r="D39" s="1"/>
      <c r="E39" s="1"/>
      <c r="F39" s="1"/>
      <c r="G39" s="14"/>
      <c r="H39" s="14"/>
      <c r="I39" s="14"/>
      <c r="J39" s="41"/>
      <c r="K39" s="47"/>
      <c r="L39" s="41"/>
      <c r="M39" s="43"/>
      <c r="N39" s="14"/>
      <c r="O39" s="14"/>
      <c r="P39" s="14"/>
    </row>
    <row r="40" spans="1:16" ht="30.75" thickBot="1">
      <c r="A40" s="147" t="s">
        <v>41</v>
      </c>
      <c r="B40" s="148"/>
      <c r="C40" s="148"/>
      <c r="D40" s="148"/>
      <c r="E40" s="148"/>
      <c r="F40" s="148"/>
      <c r="G40" s="149" t="s">
        <v>2</v>
      </c>
      <c r="H40" s="150"/>
      <c r="I40" s="151"/>
      <c r="J40" s="49" t="s">
        <v>3</v>
      </c>
      <c r="K40" s="50" t="s">
        <v>35</v>
      </c>
      <c r="L40" s="51" t="s">
        <v>42</v>
      </c>
      <c r="M40" s="52" t="s">
        <v>43</v>
      </c>
      <c r="N40" s="155" t="s">
        <v>24</v>
      </c>
      <c r="O40" s="156"/>
      <c r="P40" s="157"/>
    </row>
    <row r="41" spans="1:16" ht="15.75" thickBot="1">
      <c r="A41" s="94" t="s">
        <v>1</v>
      </c>
      <c r="B41" s="95"/>
      <c r="C41" s="95"/>
      <c r="D41" s="95"/>
      <c r="E41" s="95"/>
      <c r="F41" s="96"/>
      <c r="G41" s="120">
        <v>12</v>
      </c>
      <c r="H41" s="121"/>
      <c r="I41" s="122"/>
      <c r="J41" s="53">
        <f>G41*I8</f>
        <v>0</v>
      </c>
      <c r="K41" s="48">
        <v>10</v>
      </c>
      <c r="L41" s="53">
        <f>J41*K41</f>
        <v>0</v>
      </c>
      <c r="M41" s="58">
        <f>L41*2</f>
        <v>0</v>
      </c>
      <c r="N41" s="120" t="s">
        <v>32</v>
      </c>
      <c r="O41" s="121"/>
      <c r="P41" s="122"/>
    </row>
    <row r="42" spans="1:16" ht="23.25" customHeight="1" thickBot="1">
      <c r="A42" s="78" t="s">
        <v>21</v>
      </c>
      <c r="B42" s="79"/>
      <c r="C42" s="79"/>
      <c r="D42" s="79"/>
      <c r="E42" s="79"/>
      <c r="F42" s="80"/>
      <c r="G42" s="114" t="s">
        <v>19</v>
      </c>
      <c r="H42" s="115"/>
      <c r="I42" s="116"/>
      <c r="J42" s="17" t="s">
        <v>19</v>
      </c>
      <c r="K42" s="17" t="s">
        <v>19</v>
      </c>
      <c r="L42" s="17" t="s">
        <v>19</v>
      </c>
      <c r="M42" s="59">
        <f>(M37*9)+M41</f>
        <v>0</v>
      </c>
      <c r="N42" s="143"/>
      <c r="O42" s="144"/>
      <c r="P42" s="145"/>
    </row>
    <row r="43" spans="1:16" ht="16.5" thickBot="1">
      <c r="A43" s="81"/>
      <c r="B43" s="81"/>
      <c r="C43" s="81"/>
      <c r="D43" s="81"/>
      <c r="E43" s="81"/>
      <c r="F43" s="81"/>
      <c r="G43" s="5"/>
      <c r="H43" s="5"/>
      <c r="I43" s="5"/>
      <c r="J43" s="5"/>
      <c r="K43" s="5"/>
      <c r="L43" s="5"/>
      <c r="M43" s="11"/>
      <c r="N43" s="6"/>
      <c r="O43" s="6"/>
      <c r="P43" s="6"/>
    </row>
    <row r="44" spans="1:16" ht="30" customHeight="1" thickBot="1">
      <c r="A44" s="82" t="s">
        <v>22</v>
      </c>
      <c r="B44" s="83"/>
      <c r="C44" s="83"/>
      <c r="D44" s="83"/>
      <c r="E44" s="83"/>
      <c r="F44" s="84"/>
      <c r="G44" s="131" t="s">
        <v>19</v>
      </c>
      <c r="H44" s="132"/>
      <c r="I44" s="133"/>
      <c r="J44" s="27" t="s">
        <v>19</v>
      </c>
      <c r="K44" s="27" t="s">
        <v>19</v>
      </c>
      <c r="L44" s="27" t="s">
        <v>19</v>
      </c>
      <c r="M44" s="60">
        <f>M25+M34+M42</f>
        <v>0</v>
      </c>
      <c r="N44" s="12"/>
      <c r="O44" s="12"/>
      <c r="P44" s="13"/>
    </row>
  </sheetData>
  <sheetProtection algorithmName="SHA-512" hashValue="lZfUOYo1B/cIGu6tvScGBsEGDQ1cFve5pJ2RrwrByg6X53DTgn9cLWywMAdW058ZnuOGvnosr00LqNCuNZEX8Q==" saltValue="vOWwY/sZIDhSq1p0zKkb/w==" spinCount="100000" sheet="1" objects="1" scenarios="1" selectLockedCells="1"/>
  <mergeCells count="87">
    <mergeCell ref="N34:P34"/>
    <mergeCell ref="N42:P42"/>
    <mergeCell ref="A1:P1"/>
    <mergeCell ref="N33:P33"/>
    <mergeCell ref="N29:P30"/>
    <mergeCell ref="N41:P41"/>
    <mergeCell ref="N37:P38"/>
    <mergeCell ref="A22:F22"/>
    <mergeCell ref="G22:I22"/>
    <mergeCell ref="N22:P22"/>
    <mergeCell ref="A32:F32"/>
    <mergeCell ref="G32:I32"/>
    <mergeCell ref="N32:P32"/>
    <mergeCell ref="A40:F40"/>
    <mergeCell ref="G40:I40"/>
    <mergeCell ref="N40:P40"/>
    <mergeCell ref="G42:I42"/>
    <mergeCell ref="G13:I14"/>
    <mergeCell ref="J13:J14"/>
    <mergeCell ref="K13:K14"/>
    <mergeCell ref="L13:L14"/>
    <mergeCell ref="G16:I17"/>
    <mergeCell ref="J16:J17"/>
    <mergeCell ref="K16:K17"/>
    <mergeCell ref="L16:L17"/>
    <mergeCell ref="G37:I38"/>
    <mergeCell ref="J37:J38"/>
    <mergeCell ref="A37:F37"/>
    <mergeCell ref="A38:F38"/>
    <mergeCell ref="N36:P36"/>
    <mergeCell ref="M37:M38"/>
    <mergeCell ref="A36:F36"/>
    <mergeCell ref="G44:I44"/>
    <mergeCell ref="N13:P14"/>
    <mergeCell ref="N16:P17"/>
    <mergeCell ref="N19:P20"/>
    <mergeCell ref="G29:I30"/>
    <mergeCell ref="J29:J30"/>
    <mergeCell ref="K29:K30"/>
    <mergeCell ref="L29:L30"/>
    <mergeCell ref="M29:M30"/>
    <mergeCell ref="G34:I34"/>
    <mergeCell ref="K37:K38"/>
    <mergeCell ref="L37:L38"/>
    <mergeCell ref="G25:I25"/>
    <mergeCell ref="G41:I41"/>
    <mergeCell ref="G33:I33"/>
    <mergeCell ref="G36:I36"/>
    <mergeCell ref="G28:I28"/>
    <mergeCell ref="N12:P12"/>
    <mergeCell ref="N23:P23"/>
    <mergeCell ref="N28:P28"/>
    <mergeCell ref="N25:P25"/>
    <mergeCell ref="M19:M20"/>
    <mergeCell ref="G23:I23"/>
    <mergeCell ref="M13:M14"/>
    <mergeCell ref="M16:M17"/>
    <mergeCell ref="G19:I20"/>
    <mergeCell ref="J19:J20"/>
    <mergeCell ref="K19:K20"/>
    <mergeCell ref="L19:L20"/>
    <mergeCell ref="A12:F12"/>
    <mergeCell ref="A13:F13"/>
    <mergeCell ref="A15:F15"/>
    <mergeCell ref="A16:F16"/>
    <mergeCell ref="G12:I12"/>
    <mergeCell ref="A14:F14"/>
    <mergeCell ref="A42:F42"/>
    <mergeCell ref="A43:F43"/>
    <mergeCell ref="A44:F44"/>
    <mergeCell ref="A19:F19"/>
    <mergeCell ref="A20:F20"/>
    <mergeCell ref="A25:F25"/>
    <mergeCell ref="A29:F29"/>
    <mergeCell ref="A30:F30"/>
    <mergeCell ref="A34:F34"/>
    <mergeCell ref="A28:F28"/>
    <mergeCell ref="A23:F23"/>
    <mergeCell ref="A33:F33"/>
    <mergeCell ref="A41:F41"/>
    <mergeCell ref="A3:C3"/>
    <mergeCell ref="A18:F18"/>
    <mergeCell ref="A5:H5"/>
    <mergeCell ref="A6:H6"/>
    <mergeCell ref="A7:H7"/>
    <mergeCell ref="A17:F17"/>
    <mergeCell ref="A8:H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  <headerFooter>
    <oddFooter>&amp;CStrana &amp;P z &amp;N</oddFooter>
  </headerFooter>
  <colBreaks count="1" manualBreakCount="1">
    <brk id="1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kralova</cp:lastModifiedBy>
  <cp:lastPrinted>2019-05-03T12:21:09Z</cp:lastPrinted>
  <dcterms:created xsi:type="dcterms:W3CDTF">2019-05-03T05:07:24Z</dcterms:created>
  <dcterms:modified xsi:type="dcterms:W3CDTF">2019-05-03T14:06:24Z</dcterms:modified>
  <cp:category/>
  <cp:version/>
  <cp:contentType/>
  <cp:contentStatus/>
</cp:coreProperties>
</file>