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KTORAT\PRO\ZAKÁZKY\520_Měkké a manažerské dovednosti\k vydávání\"/>
    </mc:Choice>
  </mc:AlternateContent>
  <xr:revisionPtr revIDLastSave="0" documentId="8_{DD14D247-6BB1-41BC-82C6-0FDE064368AD}" xr6:coauthVersionLast="46" xr6:coauthVersionMax="46" xr10:uidLastSave="{00000000-0000-0000-0000-000000000000}"/>
  <bookViews>
    <workbookView xWindow="-120" yWindow="-120" windowWidth="29040" windowHeight="15990" xr2:uid="{8CC22EA0-428C-4A66-8D86-2517DCA5D0A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D21" i="1"/>
  <c r="C21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3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3" i="1"/>
  <c r="F3" i="1" s="1"/>
  <c r="H21" i="1" l="1"/>
  <c r="J10" i="1"/>
  <c r="J16" i="1"/>
  <c r="J9" i="1"/>
  <c r="J12" i="1"/>
  <c r="J15" i="1"/>
  <c r="J8" i="1"/>
  <c r="J14" i="1"/>
  <c r="J7" i="1"/>
  <c r="J6" i="1"/>
  <c r="J13" i="1"/>
  <c r="J19" i="1"/>
  <c r="J5" i="1"/>
  <c r="J20" i="1"/>
  <c r="J18" i="1"/>
  <c r="J11" i="1"/>
  <c r="J4" i="1"/>
  <c r="I3" i="1"/>
  <c r="I21" i="1" s="1"/>
  <c r="J17" i="1"/>
  <c r="E21" i="1"/>
  <c r="F21" i="1"/>
  <c r="J21" i="1" l="1"/>
  <c r="J3" i="1"/>
</calcChain>
</file>

<file path=xl/sharedStrings.xml><?xml version="1.0" encoding="utf-8"?>
<sst xmlns="http://schemas.openxmlformats.org/spreadsheetml/2006/main" count="36" uniqueCount="32">
  <si>
    <t>Nábor a výběr zaměstnanců</t>
  </si>
  <si>
    <t>Hodnocení zaměstnanců</t>
  </si>
  <si>
    <t>Conflict Management</t>
  </si>
  <si>
    <t>Time management</t>
  </si>
  <si>
    <t>Kritické myšlení</t>
  </si>
  <si>
    <t>Stress management</t>
  </si>
  <si>
    <t>Work Life Balance, syndrom vyhoření</t>
  </si>
  <si>
    <t>Trénink paměti, paměťové techniky</t>
  </si>
  <si>
    <t>Motivace a kariéra</t>
  </si>
  <si>
    <t>Argumentace a vyjednávání</t>
  </si>
  <si>
    <t>Šikana na pracovišti</t>
  </si>
  <si>
    <t>Age management</t>
  </si>
  <si>
    <t>Manipulace</t>
  </si>
  <si>
    <t>Etiketa a image</t>
  </si>
  <si>
    <t>Název vždělávací aktivity</t>
  </si>
  <si>
    <t>Váha</t>
  </si>
  <si>
    <t>Body</t>
  </si>
  <si>
    <t>Počet školení</t>
  </si>
  <si>
    <t>Body za školení</t>
  </si>
  <si>
    <t>Počet lektorů</t>
  </si>
  <si>
    <t>Body za lektory</t>
  </si>
  <si>
    <t>Body za školení převážené</t>
  </si>
  <si>
    <t>Body za lektory převážené</t>
  </si>
  <si>
    <t>Celkem</t>
  </si>
  <si>
    <t xml:space="preserve">Komunikační dovednosti </t>
  </si>
  <si>
    <t xml:space="preserve">Prezentační dovednosti </t>
  </si>
  <si>
    <t xml:space="preserve">Týmová práce </t>
  </si>
  <si>
    <t xml:space="preserve">Manažerské dovednosti </t>
  </si>
  <si>
    <t xml:space="preserve"> Dílčí kritiérium C - Flexibilita účastníka</t>
  </si>
  <si>
    <t>Dílčí kritérium B - Zkušenosti účastníka</t>
  </si>
  <si>
    <t>Dílčí kritérium B</t>
  </si>
  <si>
    <t xml:space="preserve"> Dílčí kritiérium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</si>
</sst>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5"/>
      </right>
      <top/>
      <bottom/>
      <diagonal/>
    </border>
    <border>
      <left style="dashed">
        <color theme="5"/>
      </left>
      <right style="dashed">
        <color theme="5"/>
      </right>
      <top/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9" fontId="2" fillId="0" borderId="0" xfId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0" xfId="0" applyFont="1"/>
    <xf numFmtId="0" fontId="4" fillId="2" borderId="0" xfId="0" applyFont="1" applyFill="1" applyAlignment="1">
      <alignment horizontal="center"/>
    </xf>
  </cellXfs>
  <cellStyles count="2">
    <cellStyle name="Normální" xfId="0" builtinId="0"/>
    <cellStyle name="Procenta" xfId="1" builtinId="5"/>
  </cellStyles>
  <dxfs count="10">
    <dxf>
      <font>
        <b/>
        <charset val="238"/>
      </font>
      <alignment horizontal="right" textRotation="0" indent="0" justifyLastLine="0" shrinkToFit="0" readingOrder="0"/>
    </dxf>
    <dxf>
      <alignment horizontal="right" textRotation="0" indent="0" justifyLastLine="0" shrinkToFit="0" readingOrder="0"/>
      <border diagonalUp="0" diagonalDown="0" outline="0">
        <left style="dashed">
          <color theme="5"/>
        </left>
        <right/>
        <top style="dashed">
          <color theme="5"/>
        </top>
        <bottom style="dashed">
          <color theme="5"/>
        </bottom>
      </border>
    </dxf>
    <dxf>
      <alignment horizontal="right" textRotation="0" indent="0" justifyLastLine="0" shrinkToFit="0" readingOrder="0"/>
      <border diagonalUp="0" diagonalDown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 style="dashed">
          <color theme="5"/>
        </vertical>
        <horizontal style="dashed">
          <color theme="5"/>
        </horizontal>
      </border>
    </dxf>
    <dxf>
      <alignment horizontal="right" textRotation="0" indent="0" justifyLastLine="0" shrinkToFit="0" readingOrder="0"/>
      <border diagonalUp="0" diagonalDown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 style="dashed">
          <color theme="5"/>
        </vertical>
        <horizontal style="dashed">
          <color theme="5"/>
        </horizontal>
      </border>
    </dxf>
    <dxf>
      <alignment horizontal="right" textRotation="0" indent="0" justifyLastLine="0" shrinkToFit="0" readingOrder="0"/>
      <border diagonalUp="0" diagonalDown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 style="dashed">
          <color theme="5"/>
        </vertical>
        <horizontal style="dashed">
          <color theme="5"/>
        </horizontal>
      </border>
    </dxf>
    <dxf>
      <alignment horizontal="right" textRotation="0" indent="0" justifyLastLine="0" shrinkToFit="0" readingOrder="0"/>
      <border diagonalUp="0" diagonalDown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 style="dashed">
          <color theme="5"/>
        </vertical>
        <horizontal style="dashed">
          <color theme="5"/>
        </horizontal>
      </border>
    </dxf>
    <dxf>
      <alignment horizontal="right" textRotation="0" indent="0" justifyLastLine="0" shrinkToFit="0" readingOrder="0"/>
      <border diagonalUp="0" diagonalDown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  <vertical style="dashed">
          <color theme="5"/>
        </vertical>
        <horizontal style="dashed">
          <color theme="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78E5D-AFC5-4989-A49A-CE97E9CCEA6F}" name="Table1" displayName="Table1" ref="O5:P13" totalsRowShown="0" headerRowDxfId="9">
  <autoFilter ref="O5:P13" xr:uid="{C5DF0D89-7AE1-4EBC-8284-C3D0928DACB0}">
    <filterColumn colId="0" hiddenButton="1"/>
    <filterColumn colId="1" hiddenButton="1"/>
  </autoFilter>
  <tableColumns count="2">
    <tableColumn id="1" xr3:uid="{1201E1EE-5F2D-46D4-99E8-2C5F823754CA}" name="Počet lektorů"/>
    <tableColumn id="2" xr3:uid="{735FA2F0-C2F1-4709-A53F-2DF3B8B9E964}" name="Bod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2AEF6E-8F19-4D4A-AFF2-D45F39C10338}" name="Table2" displayName="Table2" ref="L5:M11" totalsRowShown="0">
  <autoFilter ref="L5:M11" xr:uid="{9A9144EB-CA72-4F68-84A9-AFFA9A8CA3A2}">
    <filterColumn colId="0" hiddenButton="1"/>
    <filterColumn colId="1" hiddenButton="1"/>
  </autoFilter>
  <tableColumns count="2">
    <tableColumn id="1" xr3:uid="{455F3B6F-B7EC-455A-8E11-CA676EAF7172}" name="Počet školení"/>
    <tableColumn id="2" xr3:uid="{B890CCB1-69BC-4BAC-9AE2-F9EB3D9A3C31}" name="Bod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656B1C-BEB9-4F2D-9673-A7A4F0466D60}" name="Table3" displayName="Table3" ref="B2:J21" totalsRowShown="0">
  <autoFilter ref="B2:J21" xr:uid="{9D49BD15-894B-4B92-B4B9-EAC9CED1B2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8241DB2-3F68-46D0-BC26-94FE25155D35}" name="Název vždělávací aktivity" dataDxfId="8"/>
    <tableColumn id="2" xr3:uid="{C36014AC-AB38-4CEB-91C8-0CB58B9402D1}" name="Váha" dataDxfId="7"/>
    <tableColumn id="3" xr3:uid="{9F4193E8-919E-459F-9ADB-EA4C8F7AF882}" name="Počet školení" dataDxfId="6"/>
    <tableColumn id="4" xr3:uid="{070747FA-9C5C-4B01-BEBA-4A0BC924921A}" name="Body za školení" dataDxfId="5"/>
    <tableColumn id="5" xr3:uid="{61B65AEC-B458-4881-B1D0-17556586B6EC}" name="Body za školení převážené" dataDxfId="4"/>
    <tableColumn id="6" xr3:uid="{86204861-BB45-41AA-AE8F-9CA01B801A4D}" name="Počet lektorů" dataDxfId="3"/>
    <tableColumn id="7" xr3:uid="{90DD032F-8906-4D03-893A-08384E0D11AA}" name="Body za lektory" dataDxfId="2"/>
    <tableColumn id="8" xr3:uid="{A5B7EAD2-B45C-4122-8DE8-4494B675C3B7}" name="Body za lektory převážené" dataDxfId="1"/>
    <tableColumn id="9" xr3:uid="{9692574B-CCB6-454D-9EC0-AAE2A3CCB957}" name="Celkem" dataDxfId="0">
      <calculatedColumnFormula>F3+I3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54F7-CDD0-49DB-96CB-5A483DD95059}">
  <dimension ref="B1:P21"/>
  <sheetViews>
    <sheetView showGridLines="0" tabSelected="1" workbookViewId="0">
      <selection activeCell="G3" sqref="G3:G20"/>
    </sheetView>
  </sheetViews>
  <sheetFormatPr defaultRowHeight="15" x14ac:dyDescent="0.25"/>
  <cols>
    <col min="2" max="2" width="30.85546875" customWidth="1"/>
    <col min="3" max="3" width="10.85546875" customWidth="1"/>
    <col min="4" max="10" width="10.5703125" customWidth="1"/>
    <col min="12" max="12" width="13.5703125" customWidth="1"/>
    <col min="15" max="15" width="13.5703125" customWidth="1"/>
  </cols>
  <sheetData>
    <row r="1" spans="2:16" x14ac:dyDescent="0.25">
      <c r="C1" s="17" t="s">
        <v>29</v>
      </c>
      <c r="D1" s="17"/>
      <c r="E1" s="17"/>
      <c r="F1" s="17"/>
      <c r="G1" s="17" t="s">
        <v>28</v>
      </c>
      <c r="H1" s="17"/>
      <c r="I1" s="17"/>
      <c r="J1" s="17"/>
    </row>
    <row r="2" spans="2:16" ht="45" x14ac:dyDescent="0.25">
      <c r="B2" s="1" t="s">
        <v>14</v>
      </c>
      <c r="C2" s="5" t="s">
        <v>15</v>
      </c>
      <c r="D2" s="8" t="s">
        <v>17</v>
      </c>
      <c r="E2" s="9" t="s">
        <v>18</v>
      </c>
      <c r="F2" s="9" t="s">
        <v>21</v>
      </c>
      <c r="G2" s="8" t="s">
        <v>19</v>
      </c>
      <c r="H2" s="8" t="s">
        <v>20</v>
      </c>
      <c r="I2" s="8" t="s">
        <v>22</v>
      </c>
      <c r="J2" s="8" t="s">
        <v>23</v>
      </c>
      <c r="N2" s="16"/>
    </row>
    <row r="3" spans="2:16" x14ac:dyDescent="0.25">
      <c r="B3" s="2" t="s">
        <v>0</v>
      </c>
      <c r="C3" s="4">
        <v>0.1</v>
      </c>
      <c r="D3" s="14"/>
      <c r="E3" s="10">
        <f>INDEX(Table2[Body],MATCH(D3,Table2[Počet školení],1))</f>
        <v>0</v>
      </c>
      <c r="F3" s="10">
        <f>E3*C3</f>
        <v>0</v>
      </c>
      <c r="G3" s="14"/>
      <c r="H3" s="10">
        <f>INDEX(Table1[Body],MATCH(G3,Table1[Počet lektorů],1))</f>
        <v>0</v>
      </c>
      <c r="I3" s="10">
        <f>H3*C3</f>
        <v>0</v>
      </c>
      <c r="J3" s="7">
        <f>F3+I3</f>
        <v>0</v>
      </c>
    </row>
    <row r="4" spans="2:16" x14ac:dyDescent="0.25">
      <c r="B4" s="2" t="s">
        <v>1</v>
      </c>
      <c r="C4" s="4">
        <v>0.1</v>
      </c>
      <c r="D4" s="14"/>
      <c r="E4" s="11">
        <f>INDEX(Table2[Body],MATCH(D4,Table2[Počet školení],1))</f>
        <v>0</v>
      </c>
      <c r="F4" s="11">
        <f t="shared" ref="F4:F20" si="0">E4*C4</f>
        <v>0</v>
      </c>
      <c r="G4" s="15"/>
      <c r="H4" s="11">
        <f>INDEX(Table1[Body],MATCH(G4,Table1[Počet lektorů],1))</f>
        <v>0</v>
      </c>
      <c r="I4" s="11">
        <f t="shared" ref="I4:I20" si="1">H4*C4</f>
        <v>0</v>
      </c>
      <c r="J4" s="7">
        <f t="shared" ref="J4:J21" si="2">F4+I4</f>
        <v>0</v>
      </c>
      <c r="L4" t="s">
        <v>30</v>
      </c>
      <c r="O4" t="s">
        <v>31</v>
      </c>
    </row>
    <row r="5" spans="2:16" x14ac:dyDescent="0.25">
      <c r="B5" s="2" t="s">
        <v>24</v>
      </c>
      <c r="C5" s="4">
        <v>0.15</v>
      </c>
      <c r="D5" s="14"/>
      <c r="E5" s="11">
        <f>INDEX(Table2[Body],MATCH(D5,Table2[Počet školení],1))</f>
        <v>0</v>
      </c>
      <c r="F5" s="11">
        <f t="shared" si="0"/>
        <v>0</v>
      </c>
      <c r="G5" s="15"/>
      <c r="H5" s="11">
        <f>INDEX(Table1[Body],MATCH(G5,Table1[Počet lektorů],1))</f>
        <v>0</v>
      </c>
      <c r="I5" s="11">
        <f t="shared" si="1"/>
        <v>0</v>
      </c>
      <c r="J5" s="7">
        <f t="shared" si="2"/>
        <v>0</v>
      </c>
      <c r="L5" t="s">
        <v>17</v>
      </c>
      <c r="M5" t="s">
        <v>16</v>
      </c>
      <c r="O5" s="5" t="s">
        <v>19</v>
      </c>
      <c r="P5" s="5" t="s">
        <v>16</v>
      </c>
    </row>
    <row r="6" spans="2:16" x14ac:dyDescent="0.25">
      <c r="B6" s="2" t="s">
        <v>2</v>
      </c>
      <c r="C6" s="4">
        <v>0.02</v>
      </c>
      <c r="D6" s="14"/>
      <c r="E6" s="11">
        <f>INDEX(Table2[Body],MATCH(D6,Table2[Počet školení],1))</f>
        <v>0</v>
      </c>
      <c r="F6" s="11">
        <f t="shared" si="0"/>
        <v>0</v>
      </c>
      <c r="G6" s="15"/>
      <c r="H6" s="11">
        <f>INDEX(Table1[Body],MATCH(G6,Table1[Počet lektorů],1))</f>
        <v>0</v>
      </c>
      <c r="I6" s="11">
        <f t="shared" si="1"/>
        <v>0</v>
      </c>
      <c r="J6" s="7">
        <f t="shared" si="2"/>
        <v>0</v>
      </c>
      <c r="L6">
        <v>0</v>
      </c>
      <c r="M6">
        <v>0</v>
      </c>
      <c r="O6">
        <v>0</v>
      </c>
      <c r="P6">
        <v>0</v>
      </c>
    </row>
    <row r="7" spans="2:16" x14ac:dyDescent="0.25">
      <c r="B7" s="2" t="s">
        <v>3</v>
      </c>
      <c r="C7" s="4">
        <v>0.02</v>
      </c>
      <c r="D7" s="14"/>
      <c r="E7" s="11">
        <f>INDEX(Table2[Body],MATCH(D7,Table2[Počet školení],1))</f>
        <v>0</v>
      </c>
      <c r="F7" s="11">
        <f t="shared" si="0"/>
        <v>0</v>
      </c>
      <c r="G7" s="15"/>
      <c r="H7" s="11">
        <f>INDEX(Table1[Body],MATCH(G7,Table1[Počet lektorů],1))</f>
        <v>0</v>
      </c>
      <c r="I7" s="11">
        <f t="shared" si="1"/>
        <v>0</v>
      </c>
      <c r="J7" s="7">
        <f t="shared" si="2"/>
        <v>0</v>
      </c>
      <c r="L7">
        <v>1</v>
      </c>
      <c r="M7">
        <v>5</v>
      </c>
      <c r="O7">
        <v>1</v>
      </c>
      <c r="P7">
        <v>1</v>
      </c>
    </row>
    <row r="8" spans="2:16" x14ac:dyDescent="0.25">
      <c r="B8" s="2" t="s">
        <v>4</v>
      </c>
      <c r="C8" s="4">
        <v>0.02</v>
      </c>
      <c r="D8" s="14"/>
      <c r="E8" s="11">
        <f>INDEX(Table2[Body],MATCH(D8,Table2[Počet školení],1))</f>
        <v>0</v>
      </c>
      <c r="F8" s="11">
        <f t="shared" si="0"/>
        <v>0</v>
      </c>
      <c r="G8" s="15"/>
      <c r="H8" s="11">
        <f>INDEX(Table1[Body],MATCH(G8,Table1[Počet lektorů],1))</f>
        <v>0</v>
      </c>
      <c r="I8" s="11">
        <f t="shared" si="1"/>
        <v>0</v>
      </c>
      <c r="J8" s="7">
        <f t="shared" si="2"/>
        <v>0</v>
      </c>
      <c r="L8">
        <v>2</v>
      </c>
      <c r="M8">
        <v>10</v>
      </c>
      <c r="O8">
        <v>2</v>
      </c>
      <c r="P8">
        <v>2</v>
      </c>
    </row>
    <row r="9" spans="2:16" x14ac:dyDescent="0.25">
      <c r="B9" s="2" t="s">
        <v>5</v>
      </c>
      <c r="C9" s="4">
        <v>0.02</v>
      </c>
      <c r="D9" s="14"/>
      <c r="E9" s="11">
        <f>INDEX(Table2[Body],MATCH(D9,Table2[Počet školení],1))</f>
        <v>0</v>
      </c>
      <c r="F9" s="11">
        <f t="shared" si="0"/>
        <v>0</v>
      </c>
      <c r="G9" s="15"/>
      <c r="H9" s="11">
        <f>INDEX(Table1[Body],MATCH(G9,Table1[Počet lektorů],1))</f>
        <v>0</v>
      </c>
      <c r="I9" s="11">
        <f t="shared" si="1"/>
        <v>0</v>
      </c>
      <c r="J9" s="7">
        <f t="shared" si="2"/>
        <v>0</v>
      </c>
      <c r="L9">
        <v>3</v>
      </c>
      <c r="M9">
        <v>15</v>
      </c>
      <c r="O9">
        <v>3</v>
      </c>
      <c r="P9">
        <v>3</v>
      </c>
    </row>
    <row r="10" spans="2:16" ht="30" x14ac:dyDescent="0.25">
      <c r="B10" s="2" t="s">
        <v>6</v>
      </c>
      <c r="C10" s="4">
        <v>0.02</v>
      </c>
      <c r="D10" s="14"/>
      <c r="E10" s="11">
        <f>INDEX(Table2[Body],MATCH(D10,Table2[Počet školení],1))</f>
        <v>0</v>
      </c>
      <c r="F10" s="11">
        <f t="shared" si="0"/>
        <v>0</v>
      </c>
      <c r="G10" s="15"/>
      <c r="H10" s="11">
        <f>INDEX(Table1[Body],MATCH(G10,Table1[Počet lektorů],1))</f>
        <v>0</v>
      </c>
      <c r="I10" s="11">
        <f t="shared" si="1"/>
        <v>0</v>
      </c>
      <c r="J10" s="7">
        <f t="shared" si="2"/>
        <v>0</v>
      </c>
      <c r="L10">
        <v>4</v>
      </c>
      <c r="M10">
        <v>20</v>
      </c>
      <c r="O10">
        <v>4</v>
      </c>
      <c r="P10">
        <v>4</v>
      </c>
    </row>
    <row r="11" spans="2:16" x14ac:dyDescent="0.25">
      <c r="B11" s="2" t="s">
        <v>25</v>
      </c>
      <c r="C11" s="4">
        <v>0.08</v>
      </c>
      <c r="D11" s="14"/>
      <c r="E11" s="11">
        <f>INDEX(Table2[Body],MATCH(D11,Table2[Počet školení],1))</f>
        <v>0</v>
      </c>
      <c r="F11" s="11">
        <f t="shared" si="0"/>
        <v>0</v>
      </c>
      <c r="G11" s="15"/>
      <c r="H11" s="11">
        <f>INDEX(Table1[Body],MATCH(G11,Table1[Počet lektorů],1))</f>
        <v>0</v>
      </c>
      <c r="I11" s="11">
        <f t="shared" si="1"/>
        <v>0</v>
      </c>
      <c r="J11" s="7">
        <f t="shared" si="2"/>
        <v>0</v>
      </c>
      <c r="L11">
        <v>5</v>
      </c>
      <c r="M11">
        <v>25</v>
      </c>
      <c r="O11">
        <v>5</v>
      </c>
      <c r="P11">
        <v>5</v>
      </c>
    </row>
    <row r="12" spans="2:16" ht="30" x14ac:dyDescent="0.25">
      <c r="B12" s="2" t="s">
        <v>7</v>
      </c>
      <c r="C12" s="4">
        <v>0.02</v>
      </c>
      <c r="D12" s="14"/>
      <c r="E12" s="11">
        <f>INDEX(Table2[Body],MATCH(D12,Table2[Počet školení],1))</f>
        <v>0</v>
      </c>
      <c r="F12" s="11">
        <f t="shared" si="0"/>
        <v>0</v>
      </c>
      <c r="G12" s="15"/>
      <c r="H12" s="11">
        <f>INDEX(Table1[Body],MATCH(G12,Table1[Počet lektorů],1))</f>
        <v>0</v>
      </c>
      <c r="I12" s="11">
        <f t="shared" si="1"/>
        <v>0</v>
      </c>
      <c r="J12" s="7">
        <f t="shared" si="2"/>
        <v>0</v>
      </c>
      <c r="O12">
        <v>6</v>
      </c>
      <c r="P12">
        <v>6</v>
      </c>
    </row>
    <row r="13" spans="2:16" x14ac:dyDescent="0.25">
      <c r="B13" s="2" t="s">
        <v>8</v>
      </c>
      <c r="C13" s="4">
        <v>0.05</v>
      </c>
      <c r="D13" s="14"/>
      <c r="E13" s="11">
        <f>INDEX(Table2[Body],MATCH(D13,Table2[Počet školení],1))</f>
        <v>0</v>
      </c>
      <c r="F13" s="11">
        <f t="shared" si="0"/>
        <v>0</v>
      </c>
      <c r="G13" s="15"/>
      <c r="H13" s="11">
        <f>INDEX(Table1[Body],MATCH(G13,Table1[Počet lektorů],1))</f>
        <v>0</v>
      </c>
      <c r="I13" s="11">
        <f t="shared" si="1"/>
        <v>0</v>
      </c>
      <c r="J13" s="7">
        <f t="shared" si="2"/>
        <v>0</v>
      </c>
      <c r="O13">
        <v>7</v>
      </c>
      <c r="P13">
        <v>7</v>
      </c>
    </row>
    <row r="14" spans="2:16" x14ac:dyDescent="0.25">
      <c r="B14" s="2" t="s">
        <v>9</v>
      </c>
      <c r="C14" s="4">
        <v>0.05</v>
      </c>
      <c r="D14" s="14"/>
      <c r="E14" s="11">
        <f>INDEX(Table2[Body],MATCH(D14,Table2[Počet školení],1))</f>
        <v>0</v>
      </c>
      <c r="F14" s="11">
        <f t="shared" si="0"/>
        <v>0</v>
      </c>
      <c r="G14" s="15"/>
      <c r="H14" s="11">
        <f>INDEX(Table1[Body],MATCH(G14,Table1[Počet lektorů],1))</f>
        <v>0</v>
      </c>
      <c r="I14" s="11">
        <f t="shared" si="1"/>
        <v>0</v>
      </c>
      <c r="J14" s="7">
        <f t="shared" si="2"/>
        <v>0</v>
      </c>
    </row>
    <row r="15" spans="2:16" x14ac:dyDescent="0.25">
      <c r="B15" s="2" t="s">
        <v>10</v>
      </c>
      <c r="C15" s="4">
        <v>0.02</v>
      </c>
      <c r="D15" s="14"/>
      <c r="E15" s="11">
        <f>INDEX(Table2[Body],MATCH(D15,Table2[Počet školení],1))</f>
        <v>0</v>
      </c>
      <c r="F15" s="11">
        <f t="shared" si="0"/>
        <v>0</v>
      </c>
      <c r="G15" s="15"/>
      <c r="H15" s="11">
        <f>INDEX(Table1[Body],MATCH(G15,Table1[Počet lektorů],1))</f>
        <v>0</v>
      </c>
      <c r="I15" s="11">
        <f t="shared" si="1"/>
        <v>0</v>
      </c>
      <c r="J15" s="7">
        <f t="shared" si="2"/>
        <v>0</v>
      </c>
    </row>
    <row r="16" spans="2:16" x14ac:dyDescent="0.25">
      <c r="B16" s="2" t="s">
        <v>11</v>
      </c>
      <c r="C16" s="4">
        <v>0.02</v>
      </c>
      <c r="D16" s="14"/>
      <c r="E16" s="11">
        <f>INDEX(Table2[Body],MATCH(D16,Table2[Počet školení],1))</f>
        <v>0</v>
      </c>
      <c r="F16" s="11">
        <f t="shared" si="0"/>
        <v>0</v>
      </c>
      <c r="G16" s="15"/>
      <c r="H16" s="11">
        <f>INDEX(Table1[Body],MATCH(G16,Table1[Počet lektorů],1))</f>
        <v>0</v>
      </c>
      <c r="I16" s="11">
        <f t="shared" si="1"/>
        <v>0</v>
      </c>
      <c r="J16" s="7">
        <f t="shared" si="2"/>
        <v>0</v>
      </c>
    </row>
    <row r="17" spans="2:10" x14ac:dyDescent="0.25">
      <c r="B17" s="2" t="s">
        <v>12</v>
      </c>
      <c r="C17" s="4">
        <v>0.02</v>
      </c>
      <c r="D17" s="14"/>
      <c r="E17" s="11">
        <f>INDEX(Table2[Body],MATCH(D17,Table2[Počet školení],1))</f>
        <v>0</v>
      </c>
      <c r="F17" s="11">
        <f t="shared" si="0"/>
        <v>0</v>
      </c>
      <c r="G17" s="15"/>
      <c r="H17" s="11">
        <f>INDEX(Table1[Body],MATCH(G17,Table1[Počet lektorů],1))</f>
        <v>0</v>
      </c>
      <c r="I17" s="11">
        <f t="shared" si="1"/>
        <v>0</v>
      </c>
      <c r="J17" s="7">
        <f t="shared" si="2"/>
        <v>0</v>
      </c>
    </row>
    <row r="18" spans="2:10" x14ac:dyDescent="0.25">
      <c r="B18" s="2" t="s">
        <v>13</v>
      </c>
      <c r="C18" s="4">
        <v>0.02</v>
      </c>
      <c r="D18" s="14"/>
      <c r="E18" s="11">
        <f>INDEX(Table2[Body],MATCH(D18,Table2[Počet školení],1))</f>
        <v>0</v>
      </c>
      <c r="F18" s="11">
        <f t="shared" si="0"/>
        <v>0</v>
      </c>
      <c r="G18" s="15"/>
      <c r="H18" s="11">
        <f>INDEX(Table1[Body],MATCH(G18,Table1[Počet lektorů],1))</f>
        <v>0</v>
      </c>
      <c r="I18" s="11">
        <f t="shared" si="1"/>
        <v>0</v>
      </c>
      <c r="J18" s="7">
        <f t="shared" si="2"/>
        <v>0</v>
      </c>
    </row>
    <row r="19" spans="2:10" x14ac:dyDescent="0.25">
      <c r="B19" s="2" t="s">
        <v>27</v>
      </c>
      <c r="C19" s="4">
        <v>0.2</v>
      </c>
      <c r="D19" s="14"/>
      <c r="E19" s="11">
        <f>INDEX(Table2[Body],MATCH(D19,Table2[Počet školení],1))</f>
        <v>0</v>
      </c>
      <c r="F19" s="11">
        <f t="shared" si="0"/>
        <v>0</v>
      </c>
      <c r="G19" s="15"/>
      <c r="H19" s="11">
        <f>INDEX(Table1[Body],MATCH(G19,Table1[Počet lektorů],1))</f>
        <v>0</v>
      </c>
      <c r="I19" s="11">
        <f t="shared" si="1"/>
        <v>0</v>
      </c>
      <c r="J19" s="7">
        <f t="shared" si="2"/>
        <v>0</v>
      </c>
    </row>
    <row r="20" spans="2:10" x14ac:dyDescent="0.25">
      <c r="B20" s="2" t="s">
        <v>26</v>
      </c>
      <c r="C20" s="4">
        <v>7.0000000000000007E-2</v>
      </c>
      <c r="D20" s="14"/>
      <c r="E20" s="11">
        <f>INDEX(Table2[Body],MATCH(D20,Table2[Počet školení],1))</f>
        <v>0</v>
      </c>
      <c r="F20" s="11">
        <f t="shared" si="0"/>
        <v>0</v>
      </c>
      <c r="G20" s="15"/>
      <c r="H20" s="11">
        <f>INDEX(Table1[Body],MATCH(G20,Table1[Počet lektorů],1))</f>
        <v>0</v>
      </c>
      <c r="I20" s="11">
        <f t="shared" si="1"/>
        <v>0</v>
      </c>
      <c r="J20" s="7">
        <f t="shared" si="2"/>
        <v>0</v>
      </c>
    </row>
    <row r="21" spans="2:10" x14ac:dyDescent="0.25">
      <c r="B21" s="3" t="s">
        <v>23</v>
      </c>
      <c r="C21" s="6">
        <f t="shared" ref="C21:I21" si="3">SUM(C3:C20)</f>
        <v>1.0000000000000002</v>
      </c>
      <c r="D21" s="13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7">
        <f t="shared" si="2"/>
        <v>0</v>
      </c>
    </row>
  </sheetData>
  <sheetProtection algorithmName="SHA-512" hashValue="rUVPS2resbdQHuHBq+jTajlgfld0FH8NT0p6L7tHB19l9lBoCsTFi9fXXNk0CV7cCAvoxWplQu53cDPRUVAKaA==" saltValue="5rgFRCiDwTaBwY7kLaQ4jw==" spinCount="100000" sheet="1" objects="1" scenarios="1" formatCells="0" formatColumns="0" formatRows="0"/>
  <protectedRanges>
    <protectedRange sqref="D3:D20 G3:G20" name="Oblast1"/>
  </protectedRanges>
  <mergeCells count="2">
    <mergeCell ref="C1:F1"/>
    <mergeCell ref="G1:J1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6F64B6D280D46A505E1948D7828CB" ma:contentTypeVersion="12" ma:contentTypeDescription="Vytvoří nový dokument" ma:contentTypeScope="" ma:versionID="584813f3b5c1356a5e400af4383849d4">
  <xsd:schema xmlns:xsd="http://www.w3.org/2001/XMLSchema" xmlns:xs="http://www.w3.org/2001/XMLSchema" xmlns:p="http://schemas.microsoft.com/office/2006/metadata/properties" xmlns:ns3="a7a4647f-a224-445a-b14b-39d0c1e72051" xmlns:ns4="df3b454c-0ecd-453a-92c0-c0b58e0b762a" targetNamespace="http://schemas.microsoft.com/office/2006/metadata/properties" ma:root="true" ma:fieldsID="7660c77f2c43942856c2971b326f2fcd" ns3:_="" ns4:_="">
    <xsd:import namespace="a7a4647f-a224-445a-b14b-39d0c1e72051"/>
    <xsd:import namespace="df3b454c-0ecd-453a-92c0-c0b58e0b76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4647f-a224-445a-b14b-39d0c1e72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b454c-0ecd-453a-92c0-c0b58e0b7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2F1A5-A591-496E-8922-EA5116ECE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E56EA8-4DCF-4CB7-9A10-15591B9FA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4647f-a224-445a-b14b-39d0c1e72051"/>
    <ds:schemaRef ds:uri="df3b454c-0ecd-453a-92c0-c0b58e0b7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B1FF2-8FCB-4715-8877-21717797A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Mádlová Iva</cp:lastModifiedBy>
  <dcterms:created xsi:type="dcterms:W3CDTF">2020-12-10T12:03:44Z</dcterms:created>
  <dcterms:modified xsi:type="dcterms:W3CDTF">2021-03-05T19:28:07Z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0x01010055E6F64B6D280D46A505E1948D7828CB</vt:lpwstr>
  </property>
</Properties>
</file>