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017-05-D2-20 - TPS -..." sheetId="2" r:id="rId2"/>
    <sheet name="2020-017-D2-11 - VRN - ve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'2020-017-05-D2-20 - TPS -...'!$C$94:$K$174</definedName>
    <definedName name="_xlnm.Print_Area" localSheetId="1">'2020-017-05-D2-20 - TPS -...'!$C$4:$J$41,'2020-017-05-D2-20 - TPS -...'!$C$47:$J$74,'2020-017-05-D2-20 - TPS -...'!$C$80:$K$174</definedName>
    <definedName name="_xlnm.Print_Titles" localSheetId="1">'2020-017-05-D2-20 - TPS -...'!$94:$94</definedName>
    <definedName name="_xlnm._FilterDatabase" localSheetId="2" hidden="1">'2020-017-D2-11 - VRN - ve...'!$C$83:$K$93</definedName>
    <definedName name="_xlnm.Print_Area" localSheetId="2">'2020-017-D2-11 - VRN - ve...'!$C$4:$J$39,'2020-017-D2-11 - VRN - ve...'!$C$45:$J$65,'2020-017-D2-11 - VRN - ve...'!$C$71:$K$93</definedName>
    <definedName name="_xlnm.Print_Titles" localSheetId="2">'2020-017-D2-11 - VRN - ve...'!$83:$83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7"/>
  <c i="3" r="J35"/>
  <c i="1" r="AX57"/>
  <c i="3" r="BI93"/>
  <c r="BH93"/>
  <c r="BG93"/>
  <c r="BF93"/>
  <c r="T93"/>
  <c r="T92"/>
  <c r="R93"/>
  <c r="R92"/>
  <c r="P93"/>
  <c r="P92"/>
  <c r="BI91"/>
  <c r="BH91"/>
  <c r="BG91"/>
  <c r="BF91"/>
  <c r="T91"/>
  <c r="T90"/>
  <c r="R91"/>
  <c r="R90"/>
  <c r="P91"/>
  <c r="P90"/>
  <c r="BI89"/>
  <c r="BH89"/>
  <c r="BG89"/>
  <c r="BF89"/>
  <c r="T89"/>
  <c r="T88"/>
  <c r="R89"/>
  <c r="R88"/>
  <c r="P89"/>
  <c r="P88"/>
  <c r="BI87"/>
  <c r="BH87"/>
  <c r="BG87"/>
  <c r="BF87"/>
  <c r="T87"/>
  <c r="T86"/>
  <c r="T85"/>
  <c r="T84"/>
  <c r="R87"/>
  <c r="R86"/>
  <c r="R85"/>
  <c r="R84"/>
  <c r="P87"/>
  <c r="P86"/>
  <c r="P85"/>
  <c r="P84"/>
  <c i="1" r="AU57"/>
  <c i="3"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9"/>
  <c r="J38"/>
  <c i="1" r="AY56"/>
  <c i="2" r="J37"/>
  <c i="1" r="AX56"/>
  <c i="2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1" r="L50"/>
  <c r="AM50"/>
  <c r="AM49"/>
  <c r="L49"/>
  <c r="AM47"/>
  <c r="L47"/>
  <c r="L45"/>
  <c r="L44"/>
  <c i="3" r="J91"/>
  <c r="J89"/>
  <c i="2" r="BK168"/>
  <c r="BK162"/>
  <c r="BK158"/>
  <c r="J154"/>
  <c r="J147"/>
  <c r="BK144"/>
  <c r="J138"/>
  <c r="BK131"/>
  <c r="J126"/>
  <c r="J122"/>
  <c r="BK116"/>
  <c r="J110"/>
  <c r="BK99"/>
  <c r="BK174"/>
  <c r="J170"/>
  <c r="J162"/>
  <c r="BK156"/>
  <c r="BK152"/>
  <c r="BK148"/>
  <c r="J142"/>
  <c r="BK136"/>
  <c r="BK132"/>
  <c r="J128"/>
  <c r="BK118"/>
  <c r="J113"/>
  <c r="J108"/>
  <c r="J105"/>
  <c r="BK100"/>
  <c r="BK98"/>
  <c r="J174"/>
  <c r="BK170"/>
  <c r="J163"/>
  <c r="BK153"/>
  <c r="J146"/>
  <c r="J141"/>
  <c r="J136"/>
  <c r="BK128"/>
  <c r="J124"/>
  <c r="J119"/>
  <c r="J115"/>
  <c r="BK107"/>
  <c r="BK103"/>
  <c r="J100"/>
  <c r="BK97"/>
  <c i="3" r="BK93"/>
  <c i="2" r="J172"/>
  <c r="J166"/>
  <c r="J161"/>
  <c r="J157"/>
  <c r="J153"/>
  <c r="J149"/>
  <c r="J145"/>
  <c r="J140"/>
  <c r="J132"/>
  <c r="J129"/>
  <c r="J123"/>
  <c r="J117"/>
  <c r="BK113"/>
  <c r="BK109"/>
  <c r="J97"/>
  <c i="3" r="J87"/>
  <c i="2" r="BK172"/>
  <c r="BK166"/>
  <c r="BK163"/>
  <c r="BK155"/>
  <c r="J150"/>
  <c r="BK147"/>
  <c r="BK140"/>
  <c r="BK137"/>
  <c r="BK133"/>
  <c r="J125"/>
  <c r="BK121"/>
  <c r="BK114"/>
  <c r="J109"/>
  <c r="J106"/>
  <c r="J101"/>
  <c i="3" r="J93"/>
  <c i="2" r="BK171"/>
  <c r="J168"/>
  <c r="J164"/>
  <c r="J160"/>
  <c r="BK157"/>
  <c r="J148"/>
  <c r="BK145"/>
  <c r="J139"/>
  <c r="BK134"/>
  <c r="J131"/>
  <c r="BK126"/>
  <c r="BK122"/>
  <c r="J118"/>
  <c r="J114"/>
  <c r="BK108"/>
  <c r="BK105"/>
  <c r="BK101"/>
  <c i="3" r="BK89"/>
  <c r="BK87"/>
  <c i="2" r="J171"/>
  <c r="BK165"/>
  <c r="BK160"/>
  <c r="J156"/>
  <c r="BK150"/>
  <c r="BK146"/>
  <c r="BK141"/>
  <c r="J137"/>
  <c r="BK130"/>
  <c r="BK124"/>
  <c r="BK119"/>
  <c r="BK115"/>
  <c r="BK111"/>
  <c r="J103"/>
  <c i="3" r="BK91"/>
  <c i="2" r="BK173"/>
  <c r="J169"/>
  <c r="BK164"/>
  <c r="J158"/>
  <c r="BK154"/>
  <c r="BK149"/>
  <c r="J144"/>
  <c r="BK139"/>
  <c r="J134"/>
  <c r="BK129"/>
  <c r="BK123"/>
  <c r="J116"/>
  <c r="J111"/>
  <c r="J107"/>
  <c r="BK102"/>
  <c r="J99"/>
  <c i="1" r="AS55"/>
  <c i="2" r="J173"/>
  <c r="BK169"/>
  <c r="J165"/>
  <c r="BK161"/>
  <c r="J155"/>
  <c r="J152"/>
  <c r="BK142"/>
  <c r="BK138"/>
  <c r="J133"/>
  <c r="J130"/>
  <c r="BK125"/>
  <c r="J121"/>
  <c r="BK117"/>
  <c r="BK110"/>
  <c r="BK106"/>
  <c r="J102"/>
  <c r="J98"/>
  <c l="1" r="BK96"/>
  <c r="J96"/>
  <c r="J64"/>
  <c r="R96"/>
  <c r="T96"/>
  <c r="R104"/>
  <c r="BK112"/>
  <c r="J112"/>
  <c r="J66"/>
  <c r="P112"/>
  <c r="T112"/>
  <c r="P120"/>
  <c r="T120"/>
  <c r="P127"/>
  <c r="T127"/>
  <c r="R135"/>
  <c r="BK143"/>
  <c r="J143"/>
  <c r="J70"/>
  <c r="P143"/>
  <c r="T143"/>
  <c r="R151"/>
  <c r="BK159"/>
  <c r="J159"/>
  <c r="J72"/>
  <c r="R159"/>
  <c r="BK167"/>
  <c r="J167"/>
  <c r="J73"/>
  <c r="R167"/>
  <c r="P96"/>
  <c r="BK104"/>
  <c r="J104"/>
  <c r="J65"/>
  <c r="P104"/>
  <c r="T104"/>
  <c r="R112"/>
  <c r="BK120"/>
  <c r="J120"/>
  <c r="J67"/>
  <c r="R120"/>
  <c r="BK127"/>
  <c r="J127"/>
  <c r="J68"/>
  <c r="R127"/>
  <c r="BK135"/>
  <c r="J135"/>
  <c r="J69"/>
  <c r="P135"/>
  <c r="T135"/>
  <c r="R143"/>
  <c r="BK151"/>
  <c r="J151"/>
  <c r="J71"/>
  <c r="P151"/>
  <c r="T151"/>
  <c r="P159"/>
  <c r="T159"/>
  <c r="P167"/>
  <c r="T167"/>
  <c r="J56"/>
  <c r="F59"/>
  <c r="E83"/>
  <c r="BE100"/>
  <c r="BE102"/>
  <c r="BE105"/>
  <c r="BE107"/>
  <c r="BE109"/>
  <c r="BE111"/>
  <c r="BE116"/>
  <c r="BE121"/>
  <c r="BE125"/>
  <c r="BE129"/>
  <c r="BE133"/>
  <c r="BE137"/>
  <c r="BE141"/>
  <c r="BE144"/>
  <c r="BE147"/>
  <c r="BE152"/>
  <c r="BE156"/>
  <c r="BE160"/>
  <c r="BE165"/>
  <c r="BE166"/>
  <c r="BE169"/>
  <c r="BE170"/>
  <c r="BE172"/>
  <c r="BE174"/>
  <c r="BE97"/>
  <c r="BE99"/>
  <c r="BE101"/>
  <c r="BE103"/>
  <c r="BE106"/>
  <c r="BE113"/>
  <c r="BE117"/>
  <c r="BE119"/>
  <c r="BE122"/>
  <c r="BE124"/>
  <c r="BE128"/>
  <c r="BE131"/>
  <c r="BE132"/>
  <c r="BE134"/>
  <c r="BE138"/>
  <c r="BE139"/>
  <c r="BE140"/>
  <c r="BE146"/>
  <c r="BE148"/>
  <c r="BE153"/>
  <c r="BE154"/>
  <c r="BE158"/>
  <c r="BE162"/>
  <c r="BE163"/>
  <c r="BE168"/>
  <c r="BE171"/>
  <c i="3" r="J52"/>
  <c r="F55"/>
  <c r="E74"/>
  <c r="BE89"/>
  <c i="2" r="BE98"/>
  <c r="BE108"/>
  <c r="BE110"/>
  <c r="BE114"/>
  <c r="BE115"/>
  <c r="BE118"/>
  <c r="BE123"/>
  <c r="BE126"/>
  <c r="BE130"/>
  <c r="BE136"/>
  <c r="BE142"/>
  <c r="BE145"/>
  <c r="BE149"/>
  <c r="BE150"/>
  <c r="BE155"/>
  <c r="BE157"/>
  <c r="BE161"/>
  <c r="BE164"/>
  <c r="BE173"/>
  <c i="3" r="BE87"/>
  <c r="BE91"/>
  <c r="BE93"/>
  <c r="BK86"/>
  <c r="J86"/>
  <c r="J61"/>
  <c r="BK88"/>
  <c r="J88"/>
  <c r="J62"/>
  <c r="BK90"/>
  <c r="J90"/>
  <c r="J63"/>
  <c r="BK92"/>
  <c r="J92"/>
  <c r="J64"/>
  <c i="2" r="F38"/>
  <c i="1" r="BC56"/>
  <c r="BC55"/>
  <c i="3" r="J34"/>
  <c i="1" r="AW57"/>
  <c i="3" r="F34"/>
  <c i="1" r="BA57"/>
  <c i="3" r="F37"/>
  <c i="1" r="BD57"/>
  <c i="2" r="J36"/>
  <c i="1" r="AW56"/>
  <c i="2" r="F37"/>
  <c i="1" r="BB56"/>
  <c r="BB55"/>
  <c r="AX55"/>
  <c i="3" r="F35"/>
  <c i="1" r="BB57"/>
  <c r="AS54"/>
  <c i="2" r="F36"/>
  <c i="1" r="BA56"/>
  <c r="BA55"/>
  <c r="AW55"/>
  <c i="3" r="F36"/>
  <c i="1" r="BC57"/>
  <c i="2" r="F39"/>
  <c i="1" r="BD56"/>
  <c r="BD55"/>
  <c i="2" l="1" r="T95"/>
  <c r="P95"/>
  <c i="1" r="AU56"/>
  <c i="2" r="R95"/>
  <c r="BK95"/>
  <c r="J95"/>
  <c r="J63"/>
  <c i="3" r="BK85"/>
  <c r="J85"/>
  <c r="J60"/>
  <c i="1" r="BC54"/>
  <c r="AY54"/>
  <c i="2" r="F35"/>
  <c i="1" r="AZ56"/>
  <c r="AZ55"/>
  <c r="AV55"/>
  <c r="AT55"/>
  <c i="3" r="F33"/>
  <c i="1" r="AZ57"/>
  <c r="BD54"/>
  <c r="W33"/>
  <c r="AU55"/>
  <c r="AU54"/>
  <c r="BB54"/>
  <c r="W31"/>
  <c r="AY55"/>
  <c r="BA54"/>
  <c r="AW54"/>
  <c r="AK30"/>
  <c i="2" r="J35"/>
  <c i="1" r="AV56"/>
  <c r="AT56"/>
  <c i="3" r="J33"/>
  <c i="1" r="AV57"/>
  <c r="AT57"/>
  <c i="3" l="1" r="BK84"/>
  <c r="J84"/>
  <c r="J59"/>
  <c i="1" r="AZ54"/>
  <c r="W29"/>
  <c r="W32"/>
  <c i="2" r="J32"/>
  <c i="1" r="AG56"/>
  <c r="AN56"/>
  <c r="AX54"/>
  <c r="W30"/>
  <c i="2" l="1" r="J41"/>
  <c i="1" r="AV54"/>
  <c r="AK29"/>
  <c r="AG55"/>
  <c i="3" r="J30"/>
  <c i="1" r="AG57"/>
  <c r="AN57"/>
  <c l="1" r="AN55"/>
  <c i="3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<sst xmlns="http://schemas.openxmlformats.org/spreadsheetml/2006/main">
  <si>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</si>
  <si>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</si>
  <si>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</si>
  <si>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</si>
  <si>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</si>
  <si>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{af9d3b0d-4e20-4f94-9d6e-1747b5f4be05}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</si>
  <si>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</si>
  <si>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</si>
  <si>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</si>
  <si>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</si>
  <si>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</si>
  <si>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</si>
  <si>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</si>
  <si>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</si>
  <si>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2020-017-D2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</si>
  <si>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</si>
  <si>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</si>
  <si>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a přístavba objektu FLD-1.etapa- AVT</t>
  </si>
  <si>
    <t>KSO:</t>
  </si>
  <si>
    <t/>
  </si>
  <si>
    <t>CC-CZ:</t>
  </si>
  <si>
    <t>Místo:</t>
  </si>
  <si>
    <t xml:space="preserve">KAMÝCKÁ 1176, PRAHA - SUCHDOL </t>
  </si>
  <si>
    <t>Datum:</t>
  </si>
  <si>
    <t>18. 6. 2020</t>
  </si>
  <si>
    <t>Zadavatel:</t>
  </si>
  <si>
    <t>IČ:</t>
  </si>
  <si>
    <t>ČZU V PRAZE, FAKULTA LESNICKÁ A DŘEVAŘSKÁ, Praha 6</t>
  </si>
  <si>
    <t>DIČ:</t>
  </si>
  <si>
    <t>Uchazeč:</t>
  </si>
  <si>
    <t>Vyplň údaj</t>
  </si>
  <si>
    <t>Projektant:</t>
  </si>
  <si>
    <t>13780735</t>
  </si>
  <si>
    <t>Ing. Vladimír Čapka Gerstnerova 5/658 Praha 7</t>
  </si>
  <si>
    <t>CZ530118143</t>
  </si>
  <si>
    <t>True</t>
  </si>
  <si>
    <t>Zpracovatel:</t>
  </si>
  <si>
    <t>Ing. Dana Mlejnková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</si>
  <si>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</si>
  <si>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</si>
  <si>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</si>
  <si>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</si>
  <si>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</si>
  <si>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</si>
  <si>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</si>
  <si>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</si>
  <si>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</si>
  <si>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</si>
  <si>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</si>
  <si>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</si>
  <si>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</si>
  <si>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</si>
  <si>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</si>
  <si>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</si>
  <si>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</si>
  <si>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</si>
  <si>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</si>
  <si>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</si>
  <si>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</si>
  <si>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</si>
  <si>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</si>
  <si>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</si>
  <si>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</si>
  <si>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</si>
  <si>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</si>
  <si>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</si>
  <si>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</si>
  <si>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</si>
  <si>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</si>
  <si>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</si>
  <si>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</si>
  <si>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</si>
  <si>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</si>
  <si>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</si>
  <si>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</si>
  <si>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</si>
  <si>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</si>
  <si>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</si>
  <si>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2020-017-D2-05</t>
  </si>
  <si>
    <t xml:space="preserve">Technika prostředí staveb </t>
  </si>
  <si>
    <t>STA</t>
  </si>
  <si>
    <t>1</t>
  </si>
  <si>
    <t>{cff66ac2-740b-4c9d-bcbf-8c3f01ed3303}</t>
  </si>
  <si>
    <t>2</t>
  </si>
  <si>
    <t>/</t>
  </si>
  <si>
    <t>2020-017-05-D2-20</t>
  </si>
  <si>
    <t xml:space="preserve">TPS -1.4.9.- S0-02-  Slaboproud AVT</t>
  </si>
  <si>
    <t>Soupis</t>
  </si>
  <si>
    <t>{7b75a264-6f5f-4869-8a13-c3565618120d}</t>
  </si>
  <si>
    <t>2020-017-D2-11</t>
  </si>
  <si>
    <t xml:space="preserve">VRN - vedlejší rozpočtové náklady  </t>
  </si>
  <si>
    <t>{d1ee8e0b-01f5-46d4-8a4b-3eb498f26376}</t>
  </si>
  <si>
    <t>KRYCÍ LIST SOUPISU PRACÍ</t>
  </si>
  <si>
    <t>Objekt:</t>
  </si>
  <si>
    <t xml:space="preserve">2020-017-D2-05 - Technika prostředí staveb </t>
  </si>
  <si>
    <t>Soupis:</t>
  </si>
  <si>
    <t xml:space="preserve">2020-017-05-D2-20 - TPS -1.4.9.- S0-02-  Slaboproud AVT</t>
  </si>
  <si>
    <t>60460709</t>
  </si>
  <si>
    <t>CZ60460709</t>
  </si>
  <si>
    <t xml:space="preserve">Zpracováno dle metodiky ÚRS s maximálním zatříděním položek (popisu činností) dle Třídníku stavebních konstrukcí a prací. Použita databáze směrných cen 2020/I.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</si>
  <si>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</si>
  <si>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</si>
  <si>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</si>
  <si>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</si>
  <si>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742-176 - místnost č. 176</t>
  </si>
  <si>
    <t>742-177 - místnost č. 177</t>
  </si>
  <si>
    <t>742-184 - místnost č. 184</t>
  </si>
  <si>
    <t>742-187 - místnost č. 187</t>
  </si>
  <si>
    <t>741-276 - místnost č. 276</t>
  </si>
  <si>
    <t>742-277 - místnost č. 277</t>
  </si>
  <si>
    <t>742-285 - místnost č. 285</t>
  </si>
  <si>
    <t>742-378 - místnost č. 378</t>
  </si>
  <si>
    <t>742-379 - místnost č. 379</t>
  </si>
  <si>
    <t>742-386 - místnost č. 386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</si>
  <si>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</si>
  <si>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</si>
  <si>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</si>
  <si>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</si>
  <si>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</si>
  <si>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</si>
  <si>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</si>
  <si>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</si>
  <si>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</si>
  <si>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</si>
  <si>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</si>
  <si>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</si>
  <si>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</si>
  <si>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742-176</t>
  </si>
  <si>
    <t>místnost č. 176</t>
  </si>
  <si>
    <t>ROZPOCET</t>
  </si>
  <si>
    <t>K</t>
  </si>
  <si>
    <t>742-m.č.176-01</t>
  </si>
  <si>
    <t>LCD obrazovka - LED LCD, 140cm, 4K Ultra HD, PQI 1900 (50Hz), HDR10+, H.265/HEVC, 3× HDMI, 2× USB, CI+, USB nahrávání, LAN, WiFi, Bluetooth, Miracast, HbbTV 1.5, Google Assistent, Amazon Alexa, Apple Airplay 2, párování s mobilním zařízením, VESA 200×200 mm, repro 20W</t>
  </si>
  <si>
    <t>ks</t>
  </si>
  <si>
    <t>16</t>
  </si>
  <si>
    <t>-2064871569</t>
  </si>
  <si>
    <t>742-m.č.176-02</t>
  </si>
  <si>
    <t>Fixní držák na střední a velká LCD, nosnost 30 kg, VESA uchycení max 500x400 mm,úhlopříčka cm 81 - 140, úhlopříčka palce 32 - 55 '', materiál kov, barva kombinace stříbrné s černou</t>
  </si>
  <si>
    <t>-34368612</t>
  </si>
  <si>
    <t>3</t>
  </si>
  <si>
    <t>742-m.č.176-03</t>
  </si>
  <si>
    <t>Elektrické, otočné přípojné místo, Připojení: 2x el.zás, 1x Qi bezdr nab, 1x USB nab, 1x HDMI</t>
  </si>
  <si>
    <t>1847367685</t>
  </si>
  <si>
    <t>4</t>
  </si>
  <si>
    <t>742-m.č.176-04</t>
  </si>
  <si>
    <t>Kabeláž pro přípojení zařízení k přípojnému místu, kabel HDMI, Podpora až ULTRA HD 4K@50/60Hz, délka 2m</t>
  </si>
  <si>
    <t>1540646631</t>
  </si>
  <si>
    <t>5</t>
  </si>
  <si>
    <t>742-m.č.176-05</t>
  </si>
  <si>
    <t>Kabeláž pro připojení zařízení k přípojné místu na stěně, kabel HDMI, Podpora až ULTRA HD 4K@50/60Hz, délka 2m, Patch kabel CAT 6a S-FTP, RJ45-RJ45, AWG 26/7 1,5m černá - kategorie: CAT 6a - 500MHz</t>
  </si>
  <si>
    <t>1600168559</t>
  </si>
  <si>
    <t>6</t>
  </si>
  <si>
    <t>742-m.č.176-06</t>
  </si>
  <si>
    <t>Instalace a montáž sestavy AV techniky</t>
  </si>
  <si>
    <t>hod</t>
  </si>
  <si>
    <t>-2118957261</t>
  </si>
  <si>
    <t>7</t>
  </si>
  <si>
    <t>742-m.č.176-07</t>
  </si>
  <si>
    <t>Montážní materiál sestavy</t>
  </si>
  <si>
    <t>-1921530576</t>
  </si>
  <si>
    <t>742-177</t>
  </si>
  <si>
    <t>místnost č. 177</t>
  </si>
  <si>
    <t>8</t>
  </si>
  <si>
    <t>742-m.č.177-01</t>
  </si>
  <si>
    <t>-1131105898</t>
  </si>
  <si>
    <t>9</t>
  </si>
  <si>
    <t>742-m.č.177-02</t>
  </si>
  <si>
    <t>-872542860</t>
  </si>
  <si>
    <t>10</t>
  </si>
  <si>
    <t>742-m.č.177-03</t>
  </si>
  <si>
    <t>-979587901</t>
  </si>
  <si>
    <t>11</t>
  </si>
  <si>
    <t>742-m.č.177-04</t>
  </si>
  <si>
    <t>2047748078</t>
  </si>
  <si>
    <t>12</t>
  </si>
  <si>
    <t>742-m.č.177-05</t>
  </si>
  <si>
    <t>ksl</t>
  </si>
  <si>
    <t>1281501624</t>
  </si>
  <si>
    <t>13</t>
  </si>
  <si>
    <t>742-m.č.177-06</t>
  </si>
  <si>
    <t>1749187758</t>
  </si>
  <si>
    <t>14</t>
  </si>
  <si>
    <t>742-m.č.177-07</t>
  </si>
  <si>
    <t>1915784087</t>
  </si>
  <si>
    <t>742-184</t>
  </si>
  <si>
    <t>místnost č. 184</t>
  </si>
  <si>
    <t>742-m.č.184-01</t>
  </si>
  <si>
    <t>-198169782</t>
  </si>
  <si>
    <t>742-m.č.184-02</t>
  </si>
  <si>
    <t>-639378633</t>
  </si>
  <si>
    <t>17</t>
  </si>
  <si>
    <t>742-m.č.184-03</t>
  </si>
  <si>
    <t>1856735810</t>
  </si>
  <si>
    <t>18</t>
  </si>
  <si>
    <t>742-m.č.184-04</t>
  </si>
  <si>
    <t>1288045392</t>
  </si>
  <si>
    <t>19</t>
  </si>
  <si>
    <t>742-m.č.184-05</t>
  </si>
  <si>
    <t>1764858190</t>
  </si>
  <si>
    <t>20</t>
  </si>
  <si>
    <t>742-m.č.184-06</t>
  </si>
  <si>
    <t>402583651</t>
  </si>
  <si>
    <t>742-m.č.184-07</t>
  </si>
  <si>
    <t>2066728152</t>
  </si>
  <si>
    <t>742-187</t>
  </si>
  <si>
    <t>místnost č. 187</t>
  </si>
  <si>
    <t>22</t>
  </si>
  <si>
    <t>742-m.č.187-01</t>
  </si>
  <si>
    <t>LED LCD, 140cm, 4K Ultra HD, PQI 1900 (50Hz), HDR10+, H.265/HEVC, 3× HDMI, 2× USB, CI+, USB nahrávání, LAN, WiFi, Bluetooth, Miracast, HbbTV 1.5, Google Assistent, Amazon Alexa, Apple Airplay 2, párování s mobilním zařízením, VESA 200×200 mm, repro 20W</t>
  </si>
  <si>
    <t>364105527</t>
  </si>
  <si>
    <t>23</t>
  </si>
  <si>
    <t>742-m.č.187-02</t>
  </si>
  <si>
    <t>-1666878131</t>
  </si>
  <si>
    <t>24</t>
  </si>
  <si>
    <t>742-m.č.187-03</t>
  </si>
  <si>
    <t>-952638900</t>
  </si>
  <si>
    <t>25</t>
  </si>
  <si>
    <t>742-m.č.187-04</t>
  </si>
  <si>
    <t>kpl</t>
  </si>
  <si>
    <t>-773238463</t>
  </si>
  <si>
    <t>26</t>
  </si>
  <si>
    <t>742-m.č.187-05</t>
  </si>
  <si>
    <t>-86087912</t>
  </si>
  <si>
    <t>27</t>
  </si>
  <si>
    <t>742-m.č.187-06</t>
  </si>
  <si>
    <t>-1946833533</t>
  </si>
  <si>
    <t>741-276</t>
  </si>
  <si>
    <t>místnost č. 276</t>
  </si>
  <si>
    <t>28</t>
  </si>
  <si>
    <t>742-m.č.276-01</t>
  </si>
  <si>
    <t>-437445084</t>
  </si>
  <si>
    <t>29</t>
  </si>
  <si>
    <t>742-m.č.276-02</t>
  </si>
  <si>
    <t>1845734782</t>
  </si>
  <si>
    <t>30</t>
  </si>
  <si>
    <t>742-m.č.276-03</t>
  </si>
  <si>
    <t>763597645</t>
  </si>
  <si>
    <t>31</t>
  </si>
  <si>
    <t>742-m.č.276-04</t>
  </si>
  <si>
    <t>-1678817369</t>
  </si>
  <si>
    <t>32</t>
  </si>
  <si>
    <t>742-m.č.276-05</t>
  </si>
  <si>
    <t>1308234608</t>
  </si>
  <si>
    <t>33</t>
  </si>
  <si>
    <t>742-m.č.276-06</t>
  </si>
  <si>
    <t>-32467992</t>
  </si>
  <si>
    <t>34</t>
  </si>
  <si>
    <t>742-m.č.276-07</t>
  </si>
  <si>
    <t>1554197873</t>
  </si>
  <si>
    <t>742-277</t>
  </si>
  <si>
    <t>místnost č. 277</t>
  </si>
  <si>
    <t>35</t>
  </si>
  <si>
    <t>742-m.č.277-01</t>
  </si>
  <si>
    <t>1915525906</t>
  </si>
  <si>
    <t>36</t>
  </si>
  <si>
    <t>742-m.č.277-02</t>
  </si>
  <si>
    <t>-2064835645</t>
  </si>
  <si>
    <t>37</t>
  </si>
  <si>
    <t>742-m.č.277-03</t>
  </si>
  <si>
    <t>1424442865</t>
  </si>
  <si>
    <t>38</t>
  </si>
  <si>
    <t>742-m.č.277-04</t>
  </si>
  <si>
    <t>817378810</t>
  </si>
  <si>
    <t>39</t>
  </si>
  <si>
    <t>742-m.č.277-05</t>
  </si>
  <si>
    <t>-417987647</t>
  </si>
  <si>
    <t>40</t>
  </si>
  <si>
    <t>742-m.č.277-06</t>
  </si>
  <si>
    <t>-1578152283</t>
  </si>
  <si>
    <t>41</t>
  </si>
  <si>
    <t>742-m.č.277-07</t>
  </si>
  <si>
    <t>-1373563140</t>
  </si>
  <si>
    <t>742-285</t>
  </si>
  <si>
    <t>místnost č. 285</t>
  </si>
  <si>
    <t>42</t>
  </si>
  <si>
    <t>742-m.č.285-01</t>
  </si>
  <si>
    <t>-1179586507</t>
  </si>
  <si>
    <t>43</t>
  </si>
  <si>
    <t>742-m.č.285-02</t>
  </si>
  <si>
    <t>1876306386</t>
  </si>
  <si>
    <t>44</t>
  </si>
  <si>
    <t>742-m.č.285-03</t>
  </si>
  <si>
    <t>-16320117</t>
  </si>
  <si>
    <t>45</t>
  </si>
  <si>
    <t>742-m.č.285-04</t>
  </si>
  <si>
    <t>411795719</t>
  </si>
  <si>
    <t>46</t>
  </si>
  <si>
    <t>742-m.č.285-05</t>
  </si>
  <si>
    <t>1842797278</t>
  </si>
  <si>
    <t>47</t>
  </si>
  <si>
    <t>742-m.č.285-06</t>
  </si>
  <si>
    <t>-2106581352</t>
  </si>
  <si>
    <t>48</t>
  </si>
  <si>
    <t>742-m.č.285-07</t>
  </si>
  <si>
    <t>-702303757</t>
  </si>
  <si>
    <t>742-378</t>
  </si>
  <si>
    <t>místnost č. 378</t>
  </si>
  <si>
    <t>49</t>
  </si>
  <si>
    <t>742-m.č.378-01</t>
  </si>
  <si>
    <t>168505485</t>
  </si>
  <si>
    <t>50</t>
  </si>
  <si>
    <t>742-m.č.378-02</t>
  </si>
  <si>
    <t>-491124154</t>
  </si>
  <si>
    <t>51</t>
  </si>
  <si>
    <t>742-m.č.378-03</t>
  </si>
  <si>
    <t>192453924</t>
  </si>
  <si>
    <t>52</t>
  </si>
  <si>
    <t>742-m.č.378-04</t>
  </si>
  <si>
    <t>-1658334569</t>
  </si>
  <si>
    <t>53</t>
  </si>
  <si>
    <t>742-m.č.378-05</t>
  </si>
  <si>
    <t>566768479</t>
  </si>
  <si>
    <t>54</t>
  </si>
  <si>
    <t>742-m.č.378-06</t>
  </si>
  <si>
    <t>1083585489</t>
  </si>
  <si>
    <t>55</t>
  </si>
  <si>
    <t>742-m.č.378-07</t>
  </si>
  <si>
    <t>1402551343</t>
  </si>
  <si>
    <t>742-379</t>
  </si>
  <si>
    <t>místnost č. 379</t>
  </si>
  <si>
    <t>56</t>
  </si>
  <si>
    <t>742-m.č.379-01</t>
  </si>
  <si>
    <t>-380921584</t>
  </si>
  <si>
    <t>57</t>
  </si>
  <si>
    <t>742-m.č.379-02</t>
  </si>
  <si>
    <t>-747919959</t>
  </si>
  <si>
    <t>58</t>
  </si>
  <si>
    <t>742-m.č.379-03</t>
  </si>
  <si>
    <t>-1023679117</t>
  </si>
  <si>
    <t>59</t>
  </si>
  <si>
    <t>742-m.č.379-04</t>
  </si>
  <si>
    <t>1855510237</t>
  </si>
  <si>
    <t>60</t>
  </si>
  <si>
    <t>742-m.č.379-05</t>
  </si>
  <si>
    <t>-678380280</t>
  </si>
  <si>
    <t>61</t>
  </si>
  <si>
    <t>742-m.č.379-06</t>
  </si>
  <si>
    <t>2010848271</t>
  </si>
  <si>
    <t>62</t>
  </si>
  <si>
    <t>742-m.č.379-07</t>
  </si>
  <si>
    <t>1405504658</t>
  </si>
  <si>
    <t>742-386</t>
  </si>
  <si>
    <t>místnost č. 386</t>
  </si>
  <si>
    <t>63</t>
  </si>
  <si>
    <t>742-m.č.386-01</t>
  </si>
  <si>
    <t>-27504213</t>
  </si>
  <si>
    <t>64</t>
  </si>
  <si>
    <t>742-m.č.386-02</t>
  </si>
  <si>
    <t>544476515</t>
  </si>
  <si>
    <t>65</t>
  </si>
  <si>
    <t>742-m.č.386-03</t>
  </si>
  <si>
    <t>590933202</t>
  </si>
  <si>
    <t>66</t>
  </si>
  <si>
    <t>742-m.č.386-04</t>
  </si>
  <si>
    <t>1059312290</t>
  </si>
  <si>
    <t>67</t>
  </si>
  <si>
    <t>742-m.č.386-05</t>
  </si>
  <si>
    <t>-1059142344</t>
  </si>
  <si>
    <t>68</t>
  </si>
  <si>
    <t>742-m.č.386-06</t>
  </si>
  <si>
    <t>407595973</t>
  </si>
  <si>
    <t>69</t>
  </si>
  <si>
    <t>742-m.č.386-07</t>
  </si>
  <si>
    <t>1390489245</t>
  </si>
  <si>
    <t xml:space="preserve">2020-017-D2-11 - VRN - vedlejší rozpočtové náklady  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</si>
  <si>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</si>
  <si>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</si>
  <si>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</si>
  <si>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</si>
  <si>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 Ostatní náklady</t>
  </si>
  <si>
    <t>VRN</t>
  </si>
  <si>
    <t>Vedlejší rozpočtové náklady</t>
  </si>
  <si>
    <t>VRN3</t>
  </si>
  <si>
    <t>Zařízení staveniště</t>
  </si>
  <si>
    <t>030001000.KV</t>
  </si>
  <si>
    <t>%</t>
  </si>
  <si>
    <t>CS ÚRS 2020 01</t>
  </si>
  <si>
    <t>1024</t>
  </si>
  <si>
    <t>-1249834970</t>
  </si>
  <si>
    <t>VRN6</t>
  </si>
  <si>
    <t>Územní vlivy</t>
  </si>
  <si>
    <t>065002000</t>
  </si>
  <si>
    <t>Mimostaveništní doprava materiálů</t>
  </si>
  <si>
    <t>1289045805</t>
  </si>
  <si>
    <t>VRN7</t>
  </si>
  <si>
    <t>Provozní vlivy</t>
  </si>
  <si>
    <t>070001000.KV</t>
  </si>
  <si>
    <t>451020932</t>
  </si>
  <si>
    <t>VRN9</t>
  </si>
  <si>
    <t xml:space="preserve"> Ostatní náklady</t>
  </si>
  <si>
    <t>090001000</t>
  </si>
  <si>
    <t>Ostatní náklady</t>
  </si>
  <si>
    <t>-992039335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</si>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</sst>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34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2020-017-D2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Stavební úpravy a přístavba objektu FLD-1.etapa- AVT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KAMÝCKÁ 1176, PRAHA - SUCHDOL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18. 6. 2020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ČZU V PRAZE, FAKULTA LESNICKÁ A DŘEVAŘSKÁ, Praha 6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Ing. Vladimír Čapka Gerstnerova 5/658 Praha 7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Ing. Dana Mlejnková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ROUND(AS55+AS57,2)</f>
        <v>0</v>
      </c>
      <c r="AT54" s="104">
        <f>ROUND(SUM(AV54:AW54),2)</f>
        <v>0</v>
      </c>
      <c r="AU54" s="105">
        <f>ROUND(AU55+AU57,5)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ROUND(AZ55+AZ57,2)</f>
        <v>0</v>
      </c>
      <c r="BA54" s="104">
        <f>ROUND(BA55+BA57,2)</f>
        <v>0</v>
      </c>
      <c r="BB54" s="104">
        <f>ROUND(BB55+BB57,2)</f>
        <v>0</v>
      </c>
      <c r="BC54" s="104">
        <f>ROUND(BC55+BC57,2)</f>
        <v>0</v>
      </c>
      <c r="BD54" s="106">
        <f>ROUND(BD55+BD57,2)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37.5" customHeight="1">
      <c r="A55" s="7"/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80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73</v>
      </c>
      <c r="BT55" s="121" t="s">
        <v>81</v>
      </c>
      <c r="BU55" s="121" t="s">
        <v>75</v>
      </c>
      <c r="BV55" s="121" t="s">
        <v>76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4" customFormat="1" ht="35.25" customHeight="1">
      <c r="A56" s="122" t="s">
        <v>84</v>
      </c>
      <c r="B56" s="61"/>
      <c r="C56" s="123"/>
      <c r="D56" s="123"/>
      <c r="E56" s="124" t="s">
        <v>85</v>
      </c>
      <c r="F56" s="124"/>
      <c r="G56" s="124"/>
      <c r="H56" s="124"/>
      <c r="I56" s="124"/>
      <c r="J56" s="123"/>
      <c r="K56" s="124" t="s">
        <v>86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'2020-017-05-D2-20 - TPS -...'!J32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87</v>
      </c>
      <c r="AR56" s="63"/>
      <c r="AS56" s="127">
        <v>0</v>
      </c>
      <c r="AT56" s="128">
        <f>ROUND(SUM(AV56:AW56),2)</f>
        <v>0</v>
      </c>
      <c r="AU56" s="129">
        <f>'2020-017-05-D2-20 - TPS -...'!P95</f>
        <v>0</v>
      </c>
      <c r="AV56" s="128">
        <f>'2020-017-05-D2-20 - TPS -...'!J35</f>
        <v>0</v>
      </c>
      <c r="AW56" s="128">
        <f>'2020-017-05-D2-20 - TPS -...'!J36</f>
        <v>0</v>
      </c>
      <c r="AX56" s="128">
        <f>'2020-017-05-D2-20 - TPS -...'!J37</f>
        <v>0</v>
      </c>
      <c r="AY56" s="128">
        <f>'2020-017-05-D2-20 - TPS -...'!J38</f>
        <v>0</v>
      </c>
      <c r="AZ56" s="128">
        <f>'2020-017-05-D2-20 - TPS -...'!F35</f>
        <v>0</v>
      </c>
      <c r="BA56" s="128">
        <f>'2020-017-05-D2-20 - TPS -...'!F36</f>
        <v>0</v>
      </c>
      <c r="BB56" s="128">
        <f>'2020-017-05-D2-20 - TPS -...'!F37</f>
        <v>0</v>
      </c>
      <c r="BC56" s="128">
        <f>'2020-017-05-D2-20 - TPS -...'!F38</f>
        <v>0</v>
      </c>
      <c r="BD56" s="130">
        <f>'2020-017-05-D2-20 - TPS -...'!F39</f>
        <v>0</v>
      </c>
      <c r="BE56" s="4"/>
      <c r="BT56" s="131" t="s">
        <v>83</v>
      </c>
      <c r="BV56" s="131" t="s">
        <v>76</v>
      </c>
      <c r="BW56" s="131" t="s">
        <v>88</v>
      </c>
      <c r="BX56" s="131" t="s">
        <v>82</v>
      </c>
      <c r="CL56" s="131" t="s">
        <v>19</v>
      </c>
    </row>
    <row r="57" s="7" customFormat="1" ht="37.5" customHeight="1">
      <c r="A57" s="122" t="s">
        <v>84</v>
      </c>
      <c r="B57" s="109"/>
      <c r="C57" s="110"/>
      <c r="D57" s="111" t="s">
        <v>89</v>
      </c>
      <c r="E57" s="111"/>
      <c r="F57" s="111"/>
      <c r="G57" s="111"/>
      <c r="H57" s="111"/>
      <c r="I57" s="112"/>
      <c r="J57" s="111" t="s">
        <v>90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4">
        <f>'2020-017-D2-11 - VRN - ve...'!J30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80</v>
      </c>
      <c r="AR57" s="116"/>
      <c r="AS57" s="132">
        <v>0</v>
      </c>
      <c r="AT57" s="133">
        <f>ROUND(SUM(AV57:AW57),2)</f>
        <v>0</v>
      </c>
      <c r="AU57" s="134">
        <f>'2020-017-D2-11 - VRN - ve...'!P84</f>
        <v>0</v>
      </c>
      <c r="AV57" s="133">
        <f>'2020-017-D2-11 - VRN - ve...'!J33</f>
        <v>0</v>
      </c>
      <c r="AW57" s="133">
        <f>'2020-017-D2-11 - VRN - ve...'!J34</f>
        <v>0</v>
      </c>
      <c r="AX57" s="133">
        <f>'2020-017-D2-11 - VRN - ve...'!J35</f>
        <v>0</v>
      </c>
      <c r="AY57" s="133">
        <f>'2020-017-D2-11 - VRN - ve...'!J36</f>
        <v>0</v>
      </c>
      <c r="AZ57" s="133">
        <f>'2020-017-D2-11 - VRN - ve...'!F33</f>
        <v>0</v>
      </c>
      <c r="BA57" s="133">
        <f>'2020-017-D2-11 - VRN - ve...'!F34</f>
        <v>0</v>
      </c>
      <c r="BB57" s="133">
        <f>'2020-017-D2-11 - VRN - ve...'!F35</f>
        <v>0</v>
      </c>
      <c r="BC57" s="133">
        <f>'2020-017-D2-11 - VRN - ve...'!F36</f>
        <v>0</v>
      </c>
      <c r="BD57" s="135">
        <f>'2020-017-D2-11 - VRN - ve...'!F37</f>
        <v>0</v>
      </c>
      <c r="BE57" s="7"/>
      <c r="BT57" s="121" t="s">
        <v>81</v>
      </c>
      <c r="BV57" s="121" t="s">
        <v>76</v>
      </c>
      <c r="BW57" s="121" t="s">
        <v>91</v>
      </c>
      <c r="BX57" s="121" t="s">
        <v>5</v>
      </c>
      <c r="CL57" s="121" t="s">
        <v>19</v>
      </c>
      <c r="CM57" s="121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eKfbsMe5fBkfE82blYswU3n7stcjXZ/9kopGJ4+xu6MeYBGGII7F5fhoxYTkr1UMo8QYXuc46rAuJm79KUMo5Q==" hashValue="r5z2Qdzm5krOiOdsPye/aff713QPhpecxv7m2WWhhQYjsB3vQZS6LyYSmA+QoY0I2wRleCteiR/Kh1fI7cMdF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6" location="'2020-017-05-D2-20 - TPS -...'!C2" display="/"/>
    <hyperlink ref="A57" location="'2020-017-D2-11 - VRN - v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Stavební úpravy a přístavba objektu FLD-1.etapa- AVT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93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94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95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96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stavby'!AN8</f>
        <v>18. 6. 2020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97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7" t="s">
        <v>28</v>
      </c>
      <c r="J17" s="131" t="s">
        <v>98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29</v>
      </c>
      <c r="E19" s="36"/>
      <c r="F19" s="36"/>
      <c r="G19" s="36"/>
      <c r="H19" s="36"/>
      <c r="I19" s="147" t="s">
        <v>26</v>
      </c>
      <c r="J19" s="31" t="str">
        <f>'Rekapitulace stavby'!AN13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7" t="s">
        <v>28</v>
      </c>
      <c r="J20" s="31" t="str">
        <f>'Rekapitulace stavby'!AN14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31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28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36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37</v>
      </c>
      <c r="F26" s="36"/>
      <c r="G26" s="36"/>
      <c r="H26" s="36"/>
      <c r="I26" s="147" t="s">
        <v>28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38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9"/>
      <c r="B29" s="150"/>
      <c r="C29" s="149"/>
      <c r="D29" s="149"/>
      <c r="E29" s="151" t="s">
        <v>99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40</v>
      </c>
      <c r="E32" s="36"/>
      <c r="F32" s="36"/>
      <c r="G32" s="36"/>
      <c r="H32" s="36"/>
      <c r="I32" s="144"/>
      <c r="J32" s="157">
        <f>ROUND(J95,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42</v>
      </c>
      <c r="G34" s="36"/>
      <c r="H34" s="36"/>
      <c r="I34" s="159" t="s">
        <v>41</v>
      </c>
      <c r="J34" s="158" t="s">
        <v>43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44</v>
      </c>
      <c r="E35" s="142" t="s">
        <v>45</v>
      </c>
      <c r="F35" s="161">
        <f>ROUND((SUM(BE95:BE174)),  2)</f>
        <v>0</v>
      </c>
      <c r="G35" s="36"/>
      <c r="H35" s="36"/>
      <c r="I35" s="162">
        <v>0.20999999999999999</v>
      </c>
      <c r="J35" s="161">
        <f>ROUND(((SUM(BE95:BE174))*I35),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46</v>
      </c>
      <c r="F36" s="161">
        <f>ROUND((SUM(BF95:BF174)),  2)</f>
        <v>0</v>
      </c>
      <c r="G36" s="36"/>
      <c r="H36" s="36"/>
      <c r="I36" s="162">
        <v>0.14999999999999999</v>
      </c>
      <c r="J36" s="161">
        <f>ROUND(((SUM(BF95:BF174))*I36),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47</v>
      </c>
      <c r="F37" s="161">
        <f>ROUND((SUM(BG95:BG174)),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48</v>
      </c>
      <c r="F38" s="161">
        <f>ROUND((SUM(BH95:BH174)),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49</v>
      </c>
      <c r="F39" s="161">
        <f>ROUND((SUM(BI95:BI174)),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Stavební úpravy a přístavba objektu FLD-1.etapa- AVT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93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94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95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 xml:space="preserve">2020-017-05-D2-20 - TPS -1.4.9.- S0-02-  Slaboproud AVT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KAMÝCKÁ 1176, PRAHA - SUCHDOL </v>
      </c>
      <c r="G56" s="38"/>
      <c r="H56" s="38"/>
      <c r="I56" s="147" t="s">
        <v>23</v>
      </c>
      <c r="J56" s="70" t="str">
        <f>IF(J14="","",J14)</f>
        <v>18. 6. 2020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40.05" customHeight="1">
      <c r="A58" s="36"/>
      <c r="B58" s="37"/>
      <c r="C58" s="30" t="s">
        <v>25</v>
      </c>
      <c r="D58" s="38"/>
      <c r="E58" s="38"/>
      <c r="F58" s="25" t="str">
        <f>E17</f>
        <v>ČZU V PRAZE, FAKULTA LESNICKÁ A DŘEVAŘSKÁ, Praha 6</v>
      </c>
      <c r="G58" s="38"/>
      <c r="H58" s="38"/>
      <c r="I58" s="147" t="s">
        <v>31</v>
      </c>
      <c r="J58" s="34" t="str">
        <f>E23</f>
        <v>Ing. Vladimír Čapka Gerstnerova 5/658 Praha 7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147" t="s">
        <v>36</v>
      </c>
      <c r="J59" s="34" t="str">
        <f>E26</f>
        <v>Ing. Dana Mlejnková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101</v>
      </c>
      <c r="D61" s="179"/>
      <c r="E61" s="179"/>
      <c r="F61" s="179"/>
      <c r="G61" s="179"/>
      <c r="H61" s="179"/>
      <c r="I61" s="180"/>
      <c r="J61" s="181" t="s">
        <v>102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72</v>
      </c>
      <c r="D63" s="38"/>
      <c r="E63" s="38"/>
      <c r="F63" s="38"/>
      <c r="G63" s="38"/>
      <c r="H63" s="38"/>
      <c r="I63" s="144"/>
      <c r="J63" s="100">
        <f>J95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9" customFormat="1" ht="24.96" customHeight="1">
      <c r="A64" s="9"/>
      <c r="B64" s="183"/>
      <c r="C64" s="184"/>
      <c r="D64" s="185" t="s">
        <v>104</v>
      </c>
      <c r="E64" s="186"/>
      <c r="F64" s="186"/>
      <c r="G64" s="186"/>
      <c r="H64" s="186"/>
      <c r="I64" s="187"/>
      <c r="J64" s="188">
        <f>J96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3"/>
      <c r="C65" s="184"/>
      <c r="D65" s="185" t="s">
        <v>105</v>
      </c>
      <c r="E65" s="186"/>
      <c r="F65" s="186"/>
      <c r="G65" s="186"/>
      <c r="H65" s="186"/>
      <c r="I65" s="187"/>
      <c r="J65" s="188">
        <f>J104</f>
        <v>0</v>
      </c>
      <c r="K65" s="184"/>
      <c r="L65" s="18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83"/>
      <c r="C66" s="184"/>
      <c r="D66" s="185" t="s">
        <v>106</v>
      </c>
      <c r="E66" s="186"/>
      <c r="F66" s="186"/>
      <c r="G66" s="186"/>
      <c r="H66" s="186"/>
      <c r="I66" s="187"/>
      <c r="J66" s="188">
        <f>J112</f>
        <v>0</v>
      </c>
      <c r="K66" s="184"/>
      <c r="L66" s="18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83"/>
      <c r="C67" s="184"/>
      <c r="D67" s="185" t="s">
        <v>107</v>
      </c>
      <c r="E67" s="186"/>
      <c r="F67" s="186"/>
      <c r="G67" s="186"/>
      <c r="H67" s="186"/>
      <c r="I67" s="187"/>
      <c r="J67" s="188">
        <f>J120</f>
        <v>0</v>
      </c>
      <c r="K67" s="184"/>
      <c r="L67" s="18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83"/>
      <c r="C68" s="184"/>
      <c r="D68" s="185" t="s">
        <v>108</v>
      </c>
      <c r="E68" s="186"/>
      <c r="F68" s="186"/>
      <c r="G68" s="186"/>
      <c r="H68" s="186"/>
      <c r="I68" s="187"/>
      <c r="J68" s="188">
        <f>J127</f>
        <v>0</v>
      </c>
      <c r="K68" s="184"/>
      <c r="L68" s="18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83"/>
      <c r="C69" s="184"/>
      <c r="D69" s="185" t="s">
        <v>109</v>
      </c>
      <c r="E69" s="186"/>
      <c r="F69" s="186"/>
      <c r="G69" s="186"/>
      <c r="H69" s="186"/>
      <c r="I69" s="187"/>
      <c r="J69" s="188">
        <f>J135</f>
        <v>0</v>
      </c>
      <c r="K69" s="184"/>
      <c r="L69" s="18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83"/>
      <c r="C70" s="184"/>
      <c r="D70" s="185" t="s">
        <v>110</v>
      </c>
      <c r="E70" s="186"/>
      <c r="F70" s="186"/>
      <c r="G70" s="186"/>
      <c r="H70" s="186"/>
      <c r="I70" s="187"/>
      <c r="J70" s="188">
        <f>J143</f>
        <v>0</v>
      </c>
      <c r="K70" s="184"/>
      <c r="L70" s="18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3"/>
      <c r="C71" s="184"/>
      <c r="D71" s="185" t="s">
        <v>111</v>
      </c>
      <c r="E71" s="186"/>
      <c r="F71" s="186"/>
      <c r="G71" s="186"/>
      <c r="H71" s="186"/>
      <c r="I71" s="187"/>
      <c r="J71" s="188">
        <f>J151</f>
        <v>0</v>
      </c>
      <c r="K71" s="184"/>
      <c r="L71" s="18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83"/>
      <c r="C72" s="184"/>
      <c r="D72" s="185" t="s">
        <v>112</v>
      </c>
      <c r="E72" s="186"/>
      <c r="F72" s="186"/>
      <c r="G72" s="186"/>
      <c r="H72" s="186"/>
      <c r="I72" s="187"/>
      <c r="J72" s="188">
        <f>J159</f>
        <v>0</v>
      </c>
      <c r="K72" s="184"/>
      <c r="L72" s="18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83"/>
      <c r="C73" s="184"/>
      <c r="D73" s="185" t="s">
        <v>113</v>
      </c>
      <c r="E73" s="186"/>
      <c r="F73" s="186"/>
      <c r="G73" s="186"/>
      <c r="H73" s="186"/>
      <c r="I73" s="187"/>
      <c r="J73" s="188">
        <f>J167</f>
        <v>0</v>
      </c>
      <c r="K73" s="184"/>
      <c r="L73" s="18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6"/>
      <c r="B74" s="37"/>
      <c r="C74" s="38"/>
      <c r="D74" s="38"/>
      <c r="E74" s="38"/>
      <c r="F74" s="38"/>
      <c r="G74" s="38"/>
      <c r="H74" s="38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57"/>
      <c r="C75" s="58"/>
      <c r="D75" s="58"/>
      <c r="E75" s="58"/>
      <c r="F75" s="58"/>
      <c r="G75" s="58"/>
      <c r="H75" s="58"/>
      <c r="I75" s="173"/>
      <c r="J75" s="58"/>
      <c r="K75" s="5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="2" customFormat="1" ht="6.96" customHeight="1">
      <c r="A79" s="36"/>
      <c r="B79" s="59"/>
      <c r="C79" s="60"/>
      <c r="D79" s="60"/>
      <c r="E79" s="60"/>
      <c r="F79" s="60"/>
      <c r="G79" s="60"/>
      <c r="H79" s="60"/>
      <c r="I79" s="176"/>
      <c r="J79" s="60"/>
      <c r="K79" s="60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4.96" customHeight="1">
      <c r="A80" s="36"/>
      <c r="B80" s="37"/>
      <c r="C80" s="21" t="s">
        <v>114</v>
      </c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16</v>
      </c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8"/>
      <c r="D83" s="38"/>
      <c r="E83" s="177" t="str">
        <f>E7</f>
        <v>Stavební úpravy a přístavba objektu FLD-1.etapa- AVT</v>
      </c>
      <c r="F83" s="30"/>
      <c r="G83" s="30"/>
      <c r="H83" s="30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" customFormat="1" ht="12" customHeight="1">
      <c r="B84" s="19"/>
      <c r="C84" s="30" t="s">
        <v>93</v>
      </c>
      <c r="D84" s="20"/>
      <c r="E84" s="20"/>
      <c r="F84" s="20"/>
      <c r="G84" s="20"/>
      <c r="H84" s="20"/>
      <c r="I84" s="136"/>
      <c r="J84" s="20"/>
      <c r="K84" s="20"/>
      <c r="L84" s="18"/>
    </row>
    <row r="85" s="2" customFormat="1" ht="16.5" customHeight="1">
      <c r="A85" s="36"/>
      <c r="B85" s="37"/>
      <c r="C85" s="38"/>
      <c r="D85" s="38"/>
      <c r="E85" s="177" t="s">
        <v>94</v>
      </c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95</v>
      </c>
      <c r="D86" s="38"/>
      <c r="E86" s="38"/>
      <c r="F86" s="38"/>
      <c r="G86" s="38"/>
      <c r="H86" s="38"/>
      <c r="I86" s="144"/>
      <c r="J86" s="38"/>
      <c r="K86" s="38"/>
      <c r="L86" s="14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67" t="str">
        <f>E11</f>
        <v xml:space="preserve">2020-017-05-D2-20 - TPS -1.4.9.- S0-02-  Slaboproud AVT</v>
      </c>
      <c r="F87" s="38"/>
      <c r="G87" s="38"/>
      <c r="H87" s="38"/>
      <c r="I87" s="144"/>
      <c r="J87" s="38"/>
      <c r="K87" s="38"/>
      <c r="L87" s="14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4"/>
      <c r="J88" s="38"/>
      <c r="K88" s="38"/>
      <c r="L88" s="14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F14</f>
        <v xml:space="preserve">KAMÝCKÁ 1176, PRAHA - SUCHDOL </v>
      </c>
      <c r="G89" s="38"/>
      <c r="H89" s="38"/>
      <c r="I89" s="147" t="s">
        <v>23</v>
      </c>
      <c r="J89" s="70" t="str">
        <f>IF(J14="","",J14)</f>
        <v>18. 6. 2020</v>
      </c>
      <c r="K89" s="38"/>
      <c r="L89" s="14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4"/>
      <c r="J90" s="38"/>
      <c r="K90" s="38"/>
      <c r="L90" s="14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25</v>
      </c>
      <c r="D91" s="38"/>
      <c r="E91" s="38"/>
      <c r="F91" s="25" t="str">
        <f>E17</f>
        <v>ČZU V PRAZE, FAKULTA LESNICKÁ A DŘEVAŘSKÁ, Praha 6</v>
      </c>
      <c r="G91" s="38"/>
      <c r="H91" s="38"/>
      <c r="I91" s="147" t="s">
        <v>31</v>
      </c>
      <c r="J91" s="34" t="str">
        <f>E23</f>
        <v>Ing. Vladimír Čapka Gerstnerova 5/658 Praha 7</v>
      </c>
      <c r="K91" s="38"/>
      <c r="L91" s="14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29</v>
      </c>
      <c r="D92" s="38"/>
      <c r="E92" s="38"/>
      <c r="F92" s="25" t="str">
        <f>IF(E20="","",E20)</f>
        <v>Vyplň údaj</v>
      </c>
      <c r="G92" s="38"/>
      <c r="H92" s="38"/>
      <c r="I92" s="147" t="s">
        <v>36</v>
      </c>
      <c r="J92" s="34" t="str">
        <f>E26</f>
        <v>Ing. Dana Mlejnková</v>
      </c>
      <c r="K92" s="38"/>
      <c r="L92" s="14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4"/>
      <c r="J93" s="38"/>
      <c r="K93" s="38"/>
      <c r="L93" s="14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10" customFormat="1" ht="29.28" customHeight="1">
      <c r="A94" s="190"/>
      <c r="B94" s="191"/>
      <c r="C94" s="192" t="s">
        <v>115</v>
      </c>
      <c r="D94" s="193" t="s">
        <v>59</v>
      </c>
      <c r="E94" s="193" t="s">
        <v>55</v>
      </c>
      <c r="F94" s="193" t="s">
        <v>56</v>
      </c>
      <c r="G94" s="193" t="s">
        <v>116</v>
      </c>
      <c r="H94" s="193" t="s">
        <v>117</v>
      </c>
      <c r="I94" s="194" t="s">
        <v>118</v>
      </c>
      <c r="J94" s="193" t="s">
        <v>102</v>
      </c>
      <c r="K94" s="195" t="s">
        <v>119</v>
      </c>
      <c r="L94" s="196"/>
      <c r="M94" s="90" t="s">
        <v>19</v>
      </c>
      <c r="N94" s="91" t="s">
        <v>44</v>
      </c>
      <c r="O94" s="91" t="s">
        <v>120</v>
      </c>
      <c r="P94" s="91" t="s">
        <v>121</v>
      </c>
      <c r="Q94" s="91" t="s">
        <v>122</v>
      </c>
      <c r="R94" s="91" t="s">
        <v>123</v>
      </c>
      <c r="S94" s="91" t="s">
        <v>124</v>
      </c>
      <c r="T94" s="92" t="s">
        <v>125</v>
      </c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="2" customFormat="1" ht="22.8" customHeight="1">
      <c r="A95" s="36"/>
      <c r="B95" s="37"/>
      <c r="C95" s="97" t="s">
        <v>126</v>
      </c>
      <c r="D95" s="38"/>
      <c r="E95" s="38"/>
      <c r="F95" s="38"/>
      <c r="G95" s="38"/>
      <c r="H95" s="38"/>
      <c r="I95" s="144"/>
      <c r="J95" s="197">
        <f>BK95</f>
        <v>0</v>
      </c>
      <c r="K95" s="38"/>
      <c r="L95" s="42"/>
      <c r="M95" s="93"/>
      <c r="N95" s="198"/>
      <c r="O95" s="94"/>
      <c r="P95" s="199">
        <f>P96+P104+P112+P120+P127+P135+P143+P151+P159+P167</f>
        <v>0</v>
      </c>
      <c r="Q95" s="94"/>
      <c r="R95" s="199">
        <f>R96+R104+R112+R120+R127+R135+R143+R151+R159+R167</f>
        <v>0</v>
      </c>
      <c r="S95" s="94"/>
      <c r="T95" s="200">
        <f>T96+T104+T112+T120+T127+T135+T143+T151+T159+T167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73</v>
      </c>
      <c r="AU95" s="15" t="s">
        <v>103</v>
      </c>
      <c r="BK95" s="201">
        <f>BK96+BK104+BK112+BK120+BK127+BK135+BK143+BK151+BK159+BK167</f>
        <v>0</v>
      </c>
    </row>
    <row r="96" s="11" customFormat="1" ht="25.92" customHeight="1">
      <c r="A96" s="11"/>
      <c r="B96" s="202"/>
      <c r="C96" s="203"/>
      <c r="D96" s="204" t="s">
        <v>73</v>
      </c>
      <c r="E96" s="205" t="s">
        <v>127</v>
      </c>
      <c r="F96" s="205" t="s">
        <v>128</v>
      </c>
      <c r="G96" s="203"/>
      <c r="H96" s="203"/>
      <c r="I96" s="206"/>
      <c r="J96" s="207">
        <f>BK96</f>
        <v>0</v>
      </c>
      <c r="K96" s="203"/>
      <c r="L96" s="208"/>
      <c r="M96" s="209"/>
      <c r="N96" s="210"/>
      <c r="O96" s="210"/>
      <c r="P96" s="211">
        <f>SUM(P97:P103)</f>
        <v>0</v>
      </c>
      <c r="Q96" s="210"/>
      <c r="R96" s="211">
        <f>SUM(R97:R103)</f>
        <v>0</v>
      </c>
      <c r="S96" s="210"/>
      <c r="T96" s="212">
        <f>SUM(T97:T103)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13" t="s">
        <v>81</v>
      </c>
      <c r="AT96" s="214" t="s">
        <v>73</v>
      </c>
      <c r="AU96" s="214" t="s">
        <v>74</v>
      </c>
      <c r="AY96" s="213" t="s">
        <v>129</v>
      </c>
      <c r="BK96" s="215">
        <f>SUM(BK97:BK103)</f>
        <v>0</v>
      </c>
    </row>
    <row r="97" s="2" customFormat="1" ht="33" customHeight="1">
      <c r="A97" s="36"/>
      <c r="B97" s="37"/>
      <c r="C97" s="216" t="s">
        <v>81</v>
      </c>
      <c r="D97" s="216" t="s">
        <v>130</v>
      </c>
      <c r="E97" s="217" t="s">
        <v>131</v>
      </c>
      <c r="F97" s="218" t="s">
        <v>132</v>
      </c>
      <c r="G97" s="219" t="s">
        <v>133</v>
      </c>
      <c r="H97" s="220">
        <v>1</v>
      </c>
      <c r="I97" s="221"/>
      <c r="J97" s="222">
        <f>ROUND(I97*H97,2)</f>
        <v>0</v>
      </c>
      <c r="K97" s="218" t="s">
        <v>19</v>
      </c>
      <c r="L97" s="42"/>
      <c r="M97" s="223" t="s">
        <v>19</v>
      </c>
      <c r="N97" s="224" t="s">
        <v>45</v>
      </c>
      <c r="O97" s="82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7" t="s">
        <v>134</v>
      </c>
      <c r="AT97" s="227" t="s">
        <v>130</v>
      </c>
      <c r="AU97" s="227" t="s">
        <v>81</v>
      </c>
      <c r="AY97" s="15" t="s">
        <v>129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5" t="s">
        <v>81</v>
      </c>
      <c r="BK97" s="228">
        <f>ROUND(I97*H97,2)</f>
        <v>0</v>
      </c>
      <c r="BL97" s="15" t="s">
        <v>134</v>
      </c>
      <c r="BM97" s="227" t="s">
        <v>135</v>
      </c>
    </row>
    <row r="98" s="2" customFormat="1" ht="21.75" customHeight="1">
      <c r="A98" s="36"/>
      <c r="B98" s="37"/>
      <c r="C98" s="216" t="s">
        <v>83</v>
      </c>
      <c r="D98" s="216" t="s">
        <v>130</v>
      </c>
      <c r="E98" s="217" t="s">
        <v>136</v>
      </c>
      <c r="F98" s="218" t="s">
        <v>137</v>
      </c>
      <c r="G98" s="219" t="s">
        <v>133</v>
      </c>
      <c r="H98" s="220">
        <v>1</v>
      </c>
      <c r="I98" s="221"/>
      <c r="J98" s="222">
        <f>ROUND(I98*H98,2)</f>
        <v>0</v>
      </c>
      <c r="K98" s="218" t="s">
        <v>19</v>
      </c>
      <c r="L98" s="42"/>
      <c r="M98" s="223" t="s">
        <v>19</v>
      </c>
      <c r="N98" s="224" t="s">
        <v>45</v>
      </c>
      <c r="O98" s="82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7" t="s">
        <v>134</v>
      </c>
      <c r="AT98" s="227" t="s">
        <v>130</v>
      </c>
      <c r="AU98" s="227" t="s">
        <v>81</v>
      </c>
      <c r="AY98" s="15" t="s">
        <v>129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5" t="s">
        <v>81</v>
      </c>
      <c r="BK98" s="228">
        <f>ROUND(I98*H98,2)</f>
        <v>0</v>
      </c>
      <c r="BL98" s="15" t="s">
        <v>134</v>
      </c>
      <c r="BM98" s="227" t="s">
        <v>138</v>
      </c>
    </row>
    <row r="99" s="2" customFormat="1" ht="16.5" customHeight="1">
      <c r="A99" s="36"/>
      <c r="B99" s="37"/>
      <c r="C99" s="216" t="s">
        <v>139</v>
      </c>
      <c r="D99" s="216" t="s">
        <v>130</v>
      </c>
      <c r="E99" s="217" t="s">
        <v>140</v>
      </c>
      <c r="F99" s="218" t="s">
        <v>141</v>
      </c>
      <c r="G99" s="219" t="s">
        <v>133</v>
      </c>
      <c r="H99" s="220">
        <v>1</v>
      </c>
      <c r="I99" s="221"/>
      <c r="J99" s="222">
        <f>ROUND(I99*H99,2)</f>
        <v>0</v>
      </c>
      <c r="K99" s="218" t="s">
        <v>19</v>
      </c>
      <c r="L99" s="42"/>
      <c r="M99" s="223" t="s">
        <v>19</v>
      </c>
      <c r="N99" s="224" t="s">
        <v>45</v>
      </c>
      <c r="O99" s="82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7" t="s">
        <v>134</v>
      </c>
      <c r="AT99" s="227" t="s">
        <v>130</v>
      </c>
      <c r="AU99" s="227" t="s">
        <v>81</v>
      </c>
      <c r="AY99" s="15" t="s">
        <v>129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5" t="s">
        <v>81</v>
      </c>
      <c r="BK99" s="228">
        <f>ROUND(I99*H99,2)</f>
        <v>0</v>
      </c>
      <c r="BL99" s="15" t="s">
        <v>134</v>
      </c>
      <c r="BM99" s="227" t="s">
        <v>142</v>
      </c>
    </row>
    <row r="100" s="2" customFormat="1" ht="21.75" customHeight="1">
      <c r="A100" s="36"/>
      <c r="B100" s="37"/>
      <c r="C100" s="216" t="s">
        <v>143</v>
      </c>
      <c r="D100" s="216" t="s">
        <v>130</v>
      </c>
      <c r="E100" s="217" t="s">
        <v>144</v>
      </c>
      <c r="F100" s="218" t="s">
        <v>145</v>
      </c>
      <c r="G100" s="219" t="s">
        <v>133</v>
      </c>
      <c r="H100" s="220">
        <v>2</v>
      </c>
      <c r="I100" s="221"/>
      <c r="J100" s="222">
        <f>ROUND(I100*H100,2)</f>
        <v>0</v>
      </c>
      <c r="K100" s="218" t="s">
        <v>19</v>
      </c>
      <c r="L100" s="42"/>
      <c r="M100" s="223" t="s">
        <v>19</v>
      </c>
      <c r="N100" s="224" t="s">
        <v>45</v>
      </c>
      <c r="O100" s="82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7" t="s">
        <v>134</v>
      </c>
      <c r="AT100" s="227" t="s">
        <v>130</v>
      </c>
      <c r="AU100" s="227" t="s">
        <v>81</v>
      </c>
      <c r="AY100" s="15" t="s">
        <v>129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5" t="s">
        <v>81</v>
      </c>
      <c r="BK100" s="228">
        <f>ROUND(I100*H100,2)</f>
        <v>0</v>
      </c>
      <c r="BL100" s="15" t="s">
        <v>134</v>
      </c>
      <c r="BM100" s="227" t="s">
        <v>146</v>
      </c>
    </row>
    <row r="101" s="2" customFormat="1" ht="21.75" customHeight="1">
      <c r="A101" s="36"/>
      <c r="B101" s="37"/>
      <c r="C101" s="216" t="s">
        <v>147</v>
      </c>
      <c r="D101" s="216" t="s">
        <v>130</v>
      </c>
      <c r="E101" s="217" t="s">
        <v>148</v>
      </c>
      <c r="F101" s="218" t="s">
        <v>149</v>
      </c>
      <c r="G101" s="219" t="s">
        <v>133</v>
      </c>
      <c r="H101" s="220">
        <v>1</v>
      </c>
      <c r="I101" s="221"/>
      <c r="J101" s="222">
        <f>ROUND(I101*H101,2)</f>
        <v>0</v>
      </c>
      <c r="K101" s="218" t="s">
        <v>19</v>
      </c>
      <c r="L101" s="42"/>
      <c r="M101" s="223" t="s">
        <v>19</v>
      </c>
      <c r="N101" s="224" t="s">
        <v>45</v>
      </c>
      <c r="O101" s="82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7" t="s">
        <v>134</v>
      </c>
      <c r="AT101" s="227" t="s">
        <v>130</v>
      </c>
      <c r="AU101" s="227" t="s">
        <v>81</v>
      </c>
      <c r="AY101" s="15" t="s">
        <v>129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5" t="s">
        <v>81</v>
      </c>
      <c r="BK101" s="228">
        <f>ROUND(I101*H101,2)</f>
        <v>0</v>
      </c>
      <c r="BL101" s="15" t="s">
        <v>134</v>
      </c>
      <c r="BM101" s="227" t="s">
        <v>150</v>
      </c>
    </row>
    <row r="102" s="2" customFormat="1" ht="16.5" customHeight="1">
      <c r="A102" s="36"/>
      <c r="B102" s="37"/>
      <c r="C102" s="216" t="s">
        <v>151</v>
      </c>
      <c r="D102" s="216" t="s">
        <v>130</v>
      </c>
      <c r="E102" s="217" t="s">
        <v>152</v>
      </c>
      <c r="F102" s="218" t="s">
        <v>153</v>
      </c>
      <c r="G102" s="219" t="s">
        <v>154</v>
      </c>
      <c r="H102" s="220">
        <v>16</v>
      </c>
      <c r="I102" s="221"/>
      <c r="J102" s="222">
        <f>ROUND(I102*H102,2)</f>
        <v>0</v>
      </c>
      <c r="K102" s="218" t="s">
        <v>19</v>
      </c>
      <c r="L102" s="42"/>
      <c r="M102" s="223" t="s">
        <v>19</v>
      </c>
      <c r="N102" s="224" t="s">
        <v>45</v>
      </c>
      <c r="O102" s="82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134</v>
      </c>
      <c r="AT102" s="227" t="s">
        <v>130</v>
      </c>
      <c r="AU102" s="227" t="s">
        <v>81</v>
      </c>
      <c r="AY102" s="15" t="s">
        <v>129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81</v>
      </c>
      <c r="BK102" s="228">
        <f>ROUND(I102*H102,2)</f>
        <v>0</v>
      </c>
      <c r="BL102" s="15" t="s">
        <v>134</v>
      </c>
      <c r="BM102" s="227" t="s">
        <v>155</v>
      </c>
    </row>
    <row r="103" s="2" customFormat="1" ht="16.5" customHeight="1">
      <c r="A103" s="36"/>
      <c r="B103" s="37"/>
      <c r="C103" s="216" t="s">
        <v>156</v>
      </c>
      <c r="D103" s="216" t="s">
        <v>130</v>
      </c>
      <c r="E103" s="217" t="s">
        <v>157</v>
      </c>
      <c r="F103" s="218" t="s">
        <v>158</v>
      </c>
      <c r="G103" s="219" t="s">
        <v>133</v>
      </c>
      <c r="H103" s="220">
        <v>1</v>
      </c>
      <c r="I103" s="221"/>
      <c r="J103" s="222">
        <f>ROUND(I103*H103,2)</f>
        <v>0</v>
      </c>
      <c r="K103" s="218" t="s">
        <v>19</v>
      </c>
      <c r="L103" s="42"/>
      <c r="M103" s="223" t="s">
        <v>19</v>
      </c>
      <c r="N103" s="224" t="s">
        <v>45</v>
      </c>
      <c r="O103" s="82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7" t="s">
        <v>134</v>
      </c>
      <c r="AT103" s="227" t="s">
        <v>130</v>
      </c>
      <c r="AU103" s="227" t="s">
        <v>81</v>
      </c>
      <c r="AY103" s="15" t="s">
        <v>129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5" t="s">
        <v>81</v>
      </c>
      <c r="BK103" s="228">
        <f>ROUND(I103*H103,2)</f>
        <v>0</v>
      </c>
      <c r="BL103" s="15" t="s">
        <v>134</v>
      </c>
      <c r="BM103" s="227" t="s">
        <v>159</v>
      </c>
    </row>
    <row r="104" s="11" customFormat="1" ht="25.92" customHeight="1">
      <c r="A104" s="11"/>
      <c r="B104" s="202"/>
      <c r="C104" s="203"/>
      <c r="D104" s="204" t="s">
        <v>73</v>
      </c>
      <c r="E104" s="205" t="s">
        <v>160</v>
      </c>
      <c r="F104" s="205" t="s">
        <v>161</v>
      </c>
      <c r="G104" s="203"/>
      <c r="H104" s="203"/>
      <c r="I104" s="206"/>
      <c r="J104" s="207">
        <f>BK104</f>
        <v>0</v>
      </c>
      <c r="K104" s="203"/>
      <c r="L104" s="208"/>
      <c r="M104" s="209"/>
      <c r="N104" s="210"/>
      <c r="O104" s="210"/>
      <c r="P104" s="211">
        <f>SUM(P105:P111)</f>
        <v>0</v>
      </c>
      <c r="Q104" s="210"/>
      <c r="R104" s="211">
        <f>SUM(R105:R111)</f>
        <v>0</v>
      </c>
      <c r="S104" s="210"/>
      <c r="T104" s="212">
        <f>SUM(T105:T111)</f>
        <v>0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R104" s="213" t="s">
        <v>81</v>
      </c>
      <c r="AT104" s="214" t="s">
        <v>73</v>
      </c>
      <c r="AU104" s="214" t="s">
        <v>74</v>
      </c>
      <c r="AY104" s="213" t="s">
        <v>129</v>
      </c>
      <c r="BK104" s="215">
        <f>SUM(BK105:BK111)</f>
        <v>0</v>
      </c>
    </row>
    <row r="105" s="2" customFormat="1" ht="33" customHeight="1">
      <c r="A105" s="36"/>
      <c r="B105" s="37"/>
      <c r="C105" s="216" t="s">
        <v>162</v>
      </c>
      <c r="D105" s="216" t="s">
        <v>130</v>
      </c>
      <c r="E105" s="217" t="s">
        <v>163</v>
      </c>
      <c r="F105" s="218" t="s">
        <v>132</v>
      </c>
      <c r="G105" s="219" t="s">
        <v>133</v>
      </c>
      <c r="H105" s="220">
        <v>1</v>
      </c>
      <c r="I105" s="221"/>
      <c r="J105" s="222">
        <f>ROUND(I105*H105,2)</f>
        <v>0</v>
      </c>
      <c r="K105" s="218" t="s">
        <v>19</v>
      </c>
      <c r="L105" s="42"/>
      <c r="M105" s="223" t="s">
        <v>19</v>
      </c>
      <c r="N105" s="224" t="s">
        <v>45</v>
      </c>
      <c r="O105" s="82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7" t="s">
        <v>134</v>
      </c>
      <c r="AT105" s="227" t="s">
        <v>130</v>
      </c>
      <c r="AU105" s="227" t="s">
        <v>81</v>
      </c>
      <c r="AY105" s="15" t="s">
        <v>129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5" t="s">
        <v>81</v>
      </c>
      <c r="BK105" s="228">
        <f>ROUND(I105*H105,2)</f>
        <v>0</v>
      </c>
      <c r="BL105" s="15" t="s">
        <v>134</v>
      </c>
      <c r="BM105" s="227" t="s">
        <v>164</v>
      </c>
    </row>
    <row r="106" s="2" customFormat="1" ht="21.75" customHeight="1">
      <c r="A106" s="36"/>
      <c r="B106" s="37"/>
      <c r="C106" s="216" t="s">
        <v>165</v>
      </c>
      <c r="D106" s="216" t="s">
        <v>130</v>
      </c>
      <c r="E106" s="217" t="s">
        <v>166</v>
      </c>
      <c r="F106" s="218" t="s">
        <v>137</v>
      </c>
      <c r="G106" s="219" t="s">
        <v>133</v>
      </c>
      <c r="H106" s="220">
        <v>1</v>
      </c>
      <c r="I106" s="221"/>
      <c r="J106" s="222">
        <f>ROUND(I106*H106,2)</f>
        <v>0</v>
      </c>
      <c r="K106" s="218" t="s">
        <v>19</v>
      </c>
      <c r="L106" s="42"/>
      <c r="M106" s="223" t="s">
        <v>19</v>
      </c>
      <c r="N106" s="224" t="s">
        <v>45</v>
      </c>
      <c r="O106" s="82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7" t="s">
        <v>134</v>
      </c>
      <c r="AT106" s="227" t="s">
        <v>130</v>
      </c>
      <c r="AU106" s="227" t="s">
        <v>81</v>
      </c>
      <c r="AY106" s="15" t="s">
        <v>129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5" t="s">
        <v>81</v>
      </c>
      <c r="BK106" s="228">
        <f>ROUND(I106*H106,2)</f>
        <v>0</v>
      </c>
      <c r="BL106" s="15" t="s">
        <v>134</v>
      </c>
      <c r="BM106" s="227" t="s">
        <v>167</v>
      </c>
    </row>
    <row r="107" s="2" customFormat="1" ht="16.5" customHeight="1">
      <c r="A107" s="36"/>
      <c r="B107" s="37"/>
      <c r="C107" s="216" t="s">
        <v>168</v>
      </c>
      <c r="D107" s="216" t="s">
        <v>130</v>
      </c>
      <c r="E107" s="217" t="s">
        <v>169</v>
      </c>
      <c r="F107" s="218" t="s">
        <v>141</v>
      </c>
      <c r="G107" s="219" t="s">
        <v>133</v>
      </c>
      <c r="H107" s="220">
        <v>1</v>
      </c>
      <c r="I107" s="221"/>
      <c r="J107" s="222">
        <f>ROUND(I107*H107,2)</f>
        <v>0</v>
      </c>
      <c r="K107" s="218" t="s">
        <v>19</v>
      </c>
      <c r="L107" s="42"/>
      <c r="M107" s="223" t="s">
        <v>19</v>
      </c>
      <c r="N107" s="224" t="s">
        <v>45</v>
      </c>
      <c r="O107" s="82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7" t="s">
        <v>134</v>
      </c>
      <c r="AT107" s="227" t="s">
        <v>130</v>
      </c>
      <c r="AU107" s="227" t="s">
        <v>81</v>
      </c>
      <c r="AY107" s="15" t="s">
        <v>129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5" t="s">
        <v>81</v>
      </c>
      <c r="BK107" s="228">
        <f>ROUND(I107*H107,2)</f>
        <v>0</v>
      </c>
      <c r="BL107" s="15" t="s">
        <v>134</v>
      </c>
      <c r="BM107" s="227" t="s">
        <v>170</v>
      </c>
    </row>
    <row r="108" s="2" customFormat="1" ht="21.75" customHeight="1">
      <c r="A108" s="36"/>
      <c r="B108" s="37"/>
      <c r="C108" s="216" t="s">
        <v>171</v>
      </c>
      <c r="D108" s="216" t="s">
        <v>130</v>
      </c>
      <c r="E108" s="217" t="s">
        <v>172</v>
      </c>
      <c r="F108" s="218" t="s">
        <v>145</v>
      </c>
      <c r="G108" s="219" t="s">
        <v>133</v>
      </c>
      <c r="H108" s="220">
        <v>2</v>
      </c>
      <c r="I108" s="221"/>
      <c r="J108" s="222">
        <f>ROUND(I108*H108,2)</f>
        <v>0</v>
      </c>
      <c r="K108" s="218" t="s">
        <v>19</v>
      </c>
      <c r="L108" s="42"/>
      <c r="M108" s="223" t="s">
        <v>19</v>
      </c>
      <c r="N108" s="224" t="s">
        <v>45</v>
      </c>
      <c r="O108" s="82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7" t="s">
        <v>134</v>
      </c>
      <c r="AT108" s="227" t="s">
        <v>130</v>
      </c>
      <c r="AU108" s="227" t="s">
        <v>81</v>
      </c>
      <c r="AY108" s="15" t="s">
        <v>129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5" t="s">
        <v>81</v>
      </c>
      <c r="BK108" s="228">
        <f>ROUND(I108*H108,2)</f>
        <v>0</v>
      </c>
      <c r="BL108" s="15" t="s">
        <v>134</v>
      </c>
      <c r="BM108" s="227" t="s">
        <v>173</v>
      </c>
    </row>
    <row r="109" s="2" customFormat="1" ht="21.75" customHeight="1">
      <c r="A109" s="36"/>
      <c r="B109" s="37"/>
      <c r="C109" s="216" t="s">
        <v>174</v>
      </c>
      <c r="D109" s="216" t="s">
        <v>130</v>
      </c>
      <c r="E109" s="217" t="s">
        <v>175</v>
      </c>
      <c r="F109" s="218" t="s">
        <v>149</v>
      </c>
      <c r="G109" s="219" t="s">
        <v>176</v>
      </c>
      <c r="H109" s="220">
        <v>1</v>
      </c>
      <c r="I109" s="221"/>
      <c r="J109" s="222">
        <f>ROUND(I109*H109,2)</f>
        <v>0</v>
      </c>
      <c r="K109" s="218" t="s">
        <v>19</v>
      </c>
      <c r="L109" s="42"/>
      <c r="M109" s="223" t="s">
        <v>19</v>
      </c>
      <c r="N109" s="224" t="s">
        <v>45</v>
      </c>
      <c r="O109" s="82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7" t="s">
        <v>134</v>
      </c>
      <c r="AT109" s="227" t="s">
        <v>130</v>
      </c>
      <c r="AU109" s="227" t="s">
        <v>81</v>
      </c>
      <c r="AY109" s="15" t="s">
        <v>129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5" t="s">
        <v>81</v>
      </c>
      <c r="BK109" s="228">
        <f>ROUND(I109*H109,2)</f>
        <v>0</v>
      </c>
      <c r="BL109" s="15" t="s">
        <v>134</v>
      </c>
      <c r="BM109" s="227" t="s">
        <v>177</v>
      </c>
    </row>
    <row r="110" s="2" customFormat="1" ht="16.5" customHeight="1">
      <c r="A110" s="36"/>
      <c r="B110" s="37"/>
      <c r="C110" s="216" t="s">
        <v>178</v>
      </c>
      <c r="D110" s="216" t="s">
        <v>130</v>
      </c>
      <c r="E110" s="217" t="s">
        <v>179</v>
      </c>
      <c r="F110" s="218" t="s">
        <v>153</v>
      </c>
      <c r="G110" s="219" t="s">
        <v>154</v>
      </c>
      <c r="H110" s="220">
        <v>16</v>
      </c>
      <c r="I110" s="221"/>
      <c r="J110" s="222">
        <f>ROUND(I110*H110,2)</f>
        <v>0</v>
      </c>
      <c r="K110" s="218" t="s">
        <v>19</v>
      </c>
      <c r="L110" s="42"/>
      <c r="M110" s="223" t="s">
        <v>19</v>
      </c>
      <c r="N110" s="224" t="s">
        <v>45</v>
      </c>
      <c r="O110" s="82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7" t="s">
        <v>134</v>
      </c>
      <c r="AT110" s="227" t="s">
        <v>130</v>
      </c>
      <c r="AU110" s="227" t="s">
        <v>81</v>
      </c>
      <c r="AY110" s="15" t="s">
        <v>129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5" t="s">
        <v>81</v>
      </c>
      <c r="BK110" s="228">
        <f>ROUND(I110*H110,2)</f>
        <v>0</v>
      </c>
      <c r="BL110" s="15" t="s">
        <v>134</v>
      </c>
      <c r="BM110" s="227" t="s">
        <v>180</v>
      </c>
    </row>
    <row r="111" s="2" customFormat="1" ht="16.5" customHeight="1">
      <c r="A111" s="36"/>
      <c r="B111" s="37"/>
      <c r="C111" s="216" t="s">
        <v>181</v>
      </c>
      <c r="D111" s="216" t="s">
        <v>130</v>
      </c>
      <c r="E111" s="217" t="s">
        <v>182</v>
      </c>
      <c r="F111" s="218" t="s">
        <v>158</v>
      </c>
      <c r="G111" s="219" t="s">
        <v>133</v>
      </c>
      <c r="H111" s="220">
        <v>1</v>
      </c>
      <c r="I111" s="221"/>
      <c r="J111" s="222">
        <f>ROUND(I111*H111,2)</f>
        <v>0</v>
      </c>
      <c r="K111" s="218" t="s">
        <v>19</v>
      </c>
      <c r="L111" s="42"/>
      <c r="M111" s="223" t="s">
        <v>19</v>
      </c>
      <c r="N111" s="224" t="s">
        <v>45</v>
      </c>
      <c r="O111" s="82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7" t="s">
        <v>134</v>
      </c>
      <c r="AT111" s="227" t="s">
        <v>130</v>
      </c>
      <c r="AU111" s="227" t="s">
        <v>81</v>
      </c>
      <c r="AY111" s="15" t="s">
        <v>129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5" t="s">
        <v>81</v>
      </c>
      <c r="BK111" s="228">
        <f>ROUND(I111*H111,2)</f>
        <v>0</v>
      </c>
      <c r="BL111" s="15" t="s">
        <v>134</v>
      </c>
      <c r="BM111" s="227" t="s">
        <v>183</v>
      </c>
    </row>
    <row r="112" s="11" customFormat="1" ht="25.92" customHeight="1">
      <c r="A112" s="11"/>
      <c r="B112" s="202"/>
      <c r="C112" s="203"/>
      <c r="D112" s="204" t="s">
        <v>73</v>
      </c>
      <c r="E112" s="205" t="s">
        <v>184</v>
      </c>
      <c r="F112" s="205" t="s">
        <v>185</v>
      </c>
      <c r="G112" s="203"/>
      <c r="H112" s="203"/>
      <c r="I112" s="206"/>
      <c r="J112" s="207">
        <f>BK112</f>
        <v>0</v>
      </c>
      <c r="K112" s="203"/>
      <c r="L112" s="208"/>
      <c r="M112" s="209"/>
      <c r="N112" s="210"/>
      <c r="O112" s="210"/>
      <c r="P112" s="211">
        <f>SUM(P113:P119)</f>
        <v>0</v>
      </c>
      <c r="Q112" s="210"/>
      <c r="R112" s="211">
        <f>SUM(R113:R119)</f>
        <v>0</v>
      </c>
      <c r="S112" s="210"/>
      <c r="T112" s="212">
        <f>SUM(T113:T119)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213" t="s">
        <v>81</v>
      </c>
      <c r="AT112" s="214" t="s">
        <v>73</v>
      </c>
      <c r="AU112" s="214" t="s">
        <v>74</v>
      </c>
      <c r="AY112" s="213" t="s">
        <v>129</v>
      </c>
      <c r="BK112" s="215">
        <f>SUM(BK113:BK119)</f>
        <v>0</v>
      </c>
    </row>
    <row r="113" s="2" customFormat="1" ht="33" customHeight="1">
      <c r="A113" s="36"/>
      <c r="B113" s="37"/>
      <c r="C113" s="216" t="s">
        <v>8</v>
      </c>
      <c r="D113" s="216" t="s">
        <v>130</v>
      </c>
      <c r="E113" s="217" t="s">
        <v>186</v>
      </c>
      <c r="F113" s="218" t="s">
        <v>132</v>
      </c>
      <c r="G113" s="219" t="s">
        <v>133</v>
      </c>
      <c r="H113" s="220">
        <v>1</v>
      </c>
      <c r="I113" s="221"/>
      <c r="J113" s="222">
        <f>ROUND(I113*H113,2)</f>
        <v>0</v>
      </c>
      <c r="K113" s="218" t="s">
        <v>19</v>
      </c>
      <c r="L113" s="42"/>
      <c r="M113" s="223" t="s">
        <v>19</v>
      </c>
      <c r="N113" s="224" t="s">
        <v>45</v>
      </c>
      <c r="O113" s="82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7" t="s">
        <v>134</v>
      </c>
      <c r="AT113" s="227" t="s">
        <v>130</v>
      </c>
      <c r="AU113" s="227" t="s">
        <v>81</v>
      </c>
      <c r="AY113" s="15" t="s">
        <v>129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5" t="s">
        <v>81</v>
      </c>
      <c r="BK113" s="228">
        <f>ROUND(I113*H113,2)</f>
        <v>0</v>
      </c>
      <c r="BL113" s="15" t="s">
        <v>134</v>
      </c>
      <c r="BM113" s="227" t="s">
        <v>187</v>
      </c>
    </row>
    <row r="114" s="2" customFormat="1" ht="21.75" customHeight="1">
      <c r="A114" s="36"/>
      <c r="B114" s="37"/>
      <c r="C114" s="216" t="s">
        <v>134</v>
      </c>
      <c r="D114" s="216" t="s">
        <v>130</v>
      </c>
      <c r="E114" s="217" t="s">
        <v>188</v>
      </c>
      <c r="F114" s="218" t="s">
        <v>137</v>
      </c>
      <c r="G114" s="219" t="s">
        <v>133</v>
      </c>
      <c r="H114" s="220">
        <v>1</v>
      </c>
      <c r="I114" s="221"/>
      <c r="J114" s="222">
        <f>ROUND(I114*H114,2)</f>
        <v>0</v>
      </c>
      <c r="K114" s="218" t="s">
        <v>19</v>
      </c>
      <c r="L114" s="42"/>
      <c r="M114" s="223" t="s">
        <v>19</v>
      </c>
      <c r="N114" s="224" t="s">
        <v>45</v>
      </c>
      <c r="O114" s="82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7" t="s">
        <v>134</v>
      </c>
      <c r="AT114" s="227" t="s">
        <v>130</v>
      </c>
      <c r="AU114" s="227" t="s">
        <v>81</v>
      </c>
      <c r="AY114" s="15" t="s">
        <v>129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5" t="s">
        <v>81</v>
      </c>
      <c r="BK114" s="228">
        <f>ROUND(I114*H114,2)</f>
        <v>0</v>
      </c>
      <c r="BL114" s="15" t="s">
        <v>134</v>
      </c>
      <c r="BM114" s="227" t="s">
        <v>189</v>
      </c>
    </row>
    <row r="115" s="2" customFormat="1" ht="16.5" customHeight="1">
      <c r="A115" s="36"/>
      <c r="B115" s="37"/>
      <c r="C115" s="216" t="s">
        <v>190</v>
      </c>
      <c r="D115" s="216" t="s">
        <v>130</v>
      </c>
      <c r="E115" s="217" t="s">
        <v>191</v>
      </c>
      <c r="F115" s="218" t="s">
        <v>141</v>
      </c>
      <c r="G115" s="219" t="s">
        <v>133</v>
      </c>
      <c r="H115" s="220">
        <v>1</v>
      </c>
      <c r="I115" s="221"/>
      <c r="J115" s="222">
        <f>ROUND(I115*H115,2)</f>
        <v>0</v>
      </c>
      <c r="K115" s="218" t="s">
        <v>19</v>
      </c>
      <c r="L115" s="42"/>
      <c r="M115" s="223" t="s">
        <v>19</v>
      </c>
      <c r="N115" s="224" t="s">
        <v>45</v>
      </c>
      <c r="O115" s="82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7" t="s">
        <v>134</v>
      </c>
      <c r="AT115" s="227" t="s">
        <v>130</v>
      </c>
      <c r="AU115" s="227" t="s">
        <v>81</v>
      </c>
      <c r="AY115" s="15" t="s">
        <v>129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5" t="s">
        <v>81</v>
      </c>
      <c r="BK115" s="228">
        <f>ROUND(I115*H115,2)</f>
        <v>0</v>
      </c>
      <c r="BL115" s="15" t="s">
        <v>134</v>
      </c>
      <c r="BM115" s="227" t="s">
        <v>192</v>
      </c>
    </row>
    <row r="116" s="2" customFormat="1" ht="21.75" customHeight="1">
      <c r="A116" s="36"/>
      <c r="B116" s="37"/>
      <c r="C116" s="216" t="s">
        <v>193</v>
      </c>
      <c r="D116" s="216" t="s">
        <v>130</v>
      </c>
      <c r="E116" s="217" t="s">
        <v>194</v>
      </c>
      <c r="F116" s="218" t="s">
        <v>145</v>
      </c>
      <c r="G116" s="219" t="s">
        <v>133</v>
      </c>
      <c r="H116" s="220">
        <v>1</v>
      </c>
      <c r="I116" s="221"/>
      <c r="J116" s="222">
        <f>ROUND(I116*H116,2)</f>
        <v>0</v>
      </c>
      <c r="K116" s="218" t="s">
        <v>19</v>
      </c>
      <c r="L116" s="42"/>
      <c r="M116" s="223" t="s">
        <v>19</v>
      </c>
      <c r="N116" s="224" t="s">
        <v>45</v>
      </c>
      <c r="O116" s="82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7" t="s">
        <v>134</v>
      </c>
      <c r="AT116" s="227" t="s">
        <v>130</v>
      </c>
      <c r="AU116" s="227" t="s">
        <v>81</v>
      </c>
      <c r="AY116" s="15" t="s">
        <v>129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5" t="s">
        <v>81</v>
      </c>
      <c r="BK116" s="228">
        <f>ROUND(I116*H116,2)</f>
        <v>0</v>
      </c>
      <c r="BL116" s="15" t="s">
        <v>134</v>
      </c>
      <c r="BM116" s="227" t="s">
        <v>195</v>
      </c>
    </row>
    <row r="117" s="2" customFormat="1" ht="21.75" customHeight="1">
      <c r="A117" s="36"/>
      <c r="B117" s="37"/>
      <c r="C117" s="216" t="s">
        <v>196</v>
      </c>
      <c r="D117" s="216" t="s">
        <v>130</v>
      </c>
      <c r="E117" s="217" t="s">
        <v>197</v>
      </c>
      <c r="F117" s="218" t="s">
        <v>149</v>
      </c>
      <c r="G117" s="219" t="s">
        <v>133</v>
      </c>
      <c r="H117" s="220">
        <v>1</v>
      </c>
      <c r="I117" s="221"/>
      <c r="J117" s="222">
        <f>ROUND(I117*H117,2)</f>
        <v>0</v>
      </c>
      <c r="K117" s="218" t="s">
        <v>19</v>
      </c>
      <c r="L117" s="42"/>
      <c r="M117" s="223" t="s">
        <v>19</v>
      </c>
      <c r="N117" s="224" t="s">
        <v>45</v>
      </c>
      <c r="O117" s="82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7" t="s">
        <v>134</v>
      </c>
      <c r="AT117" s="227" t="s">
        <v>130</v>
      </c>
      <c r="AU117" s="227" t="s">
        <v>81</v>
      </c>
      <c r="AY117" s="15" t="s">
        <v>129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5" t="s">
        <v>81</v>
      </c>
      <c r="BK117" s="228">
        <f>ROUND(I117*H117,2)</f>
        <v>0</v>
      </c>
      <c r="BL117" s="15" t="s">
        <v>134</v>
      </c>
      <c r="BM117" s="227" t="s">
        <v>198</v>
      </c>
    </row>
    <row r="118" s="2" customFormat="1" ht="16.5" customHeight="1">
      <c r="A118" s="36"/>
      <c r="B118" s="37"/>
      <c r="C118" s="216" t="s">
        <v>199</v>
      </c>
      <c r="D118" s="216" t="s">
        <v>130</v>
      </c>
      <c r="E118" s="217" t="s">
        <v>200</v>
      </c>
      <c r="F118" s="218" t="s">
        <v>153</v>
      </c>
      <c r="G118" s="219" t="s">
        <v>154</v>
      </c>
      <c r="H118" s="220">
        <v>16</v>
      </c>
      <c r="I118" s="221"/>
      <c r="J118" s="222">
        <f>ROUND(I118*H118,2)</f>
        <v>0</v>
      </c>
      <c r="K118" s="218" t="s">
        <v>19</v>
      </c>
      <c r="L118" s="42"/>
      <c r="M118" s="223" t="s">
        <v>19</v>
      </c>
      <c r="N118" s="224" t="s">
        <v>45</v>
      </c>
      <c r="O118" s="82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7" t="s">
        <v>134</v>
      </c>
      <c r="AT118" s="227" t="s">
        <v>130</v>
      </c>
      <c r="AU118" s="227" t="s">
        <v>81</v>
      </c>
      <c r="AY118" s="15" t="s">
        <v>129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5" t="s">
        <v>81</v>
      </c>
      <c r="BK118" s="228">
        <f>ROUND(I118*H118,2)</f>
        <v>0</v>
      </c>
      <c r="BL118" s="15" t="s">
        <v>134</v>
      </c>
      <c r="BM118" s="227" t="s">
        <v>201</v>
      </c>
    </row>
    <row r="119" s="2" customFormat="1" ht="16.5" customHeight="1">
      <c r="A119" s="36"/>
      <c r="B119" s="37"/>
      <c r="C119" s="216" t="s">
        <v>7</v>
      </c>
      <c r="D119" s="216" t="s">
        <v>130</v>
      </c>
      <c r="E119" s="217" t="s">
        <v>202</v>
      </c>
      <c r="F119" s="218" t="s">
        <v>158</v>
      </c>
      <c r="G119" s="219" t="s">
        <v>133</v>
      </c>
      <c r="H119" s="220">
        <v>1</v>
      </c>
      <c r="I119" s="221"/>
      <c r="J119" s="222">
        <f>ROUND(I119*H119,2)</f>
        <v>0</v>
      </c>
      <c r="K119" s="218" t="s">
        <v>19</v>
      </c>
      <c r="L119" s="42"/>
      <c r="M119" s="223" t="s">
        <v>19</v>
      </c>
      <c r="N119" s="224" t="s">
        <v>45</v>
      </c>
      <c r="O119" s="82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134</v>
      </c>
      <c r="AT119" s="227" t="s">
        <v>130</v>
      </c>
      <c r="AU119" s="227" t="s">
        <v>81</v>
      </c>
      <c r="AY119" s="15" t="s">
        <v>129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81</v>
      </c>
      <c r="BK119" s="228">
        <f>ROUND(I119*H119,2)</f>
        <v>0</v>
      </c>
      <c r="BL119" s="15" t="s">
        <v>134</v>
      </c>
      <c r="BM119" s="227" t="s">
        <v>203</v>
      </c>
    </row>
    <row r="120" s="11" customFormat="1" ht="25.92" customHeight="1">
      <c r="A120" s="11"/>
      <c r="B120" s="202"/>
      <c r="C120" s="203"/>
      <c r="D120" s="204" t="s">
        <v>73</v>
      </c>
      <c r="E120" s="205" t="s">
        <v>204</v>
      </c>
      <c r="F120" s="205" t="s">
        <v>205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SUM(P121:P126)</f>
        <v>0</v>
      </c>
      <c r="Q120" s="210"/>
      <c r="R120" s="211">
        <f>SUM(R121:R126)</f>
        <v>0</v>
      </c>
      <c r="S120" s="210"/>
      <c r="T120" s="212">
        <f>SUM(T121:T126)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13" t="s">
        <v>81</v>
      </c>
      <c r="AT120" s="214" t="s">
        <v>73</v>
      </c>
      <c r="AU120" s="214" t="s">
        <v>74</v>
      </c>
      <c r="AY120" s="213" t="s">
        <v>129</v>
      </c>
      <c r="BK120" s="215">
        <f>SUM(BK121:BK126)</f>
        <v>0</v>
      </c>
    </row>
    <row r="121" s="2" customFormat="1" ht="33" customHeight="1">
      <c r="A121" s="36"/>
      <c r="B121" s="37"/>
      <c r="C121" s="216" t="s">
        <v>206</v>
      </c>
      <c r="D121" s="216" t="s">
        <v>130</v>
      </c>
      <c r="E121" s="217" t="s">
        <v>207</v>
      </c>
      <c r="F121" s="218" t="s">
        <v>208</v>
      </c>
      <c r="G121" s="219" t="s">
        <v>133</v>
      </c>
      <c r="H121" s="220">
        <v>1</v>
      </c>
      <c r="I121" s="221"/>
      <c r="J121" s="222">
        <f>ROUND(I121*H121,2)</f>
        <v>0</v>
      </c>
      <c r="K121" s="218" t="s">
        <v>19</v>
      </c>
      <c r="L121" s="42"/>
      <c r="M121" s="223" t="s">
        <v>19</v>
      </c>
      <c r="N121" s="224" t="s">
        <v>45</v>
      </c>
      <c r="O121" s="82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134</v>
      </c>
      <c r="AT121" s="227" t="s">
        <v>130</v>
      </c>
      <c r="AU121" s="227" t="s">
        <v>81</v>
      </c>
      <c r="AY121" s="15" t="s">
        <v>129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81</v>
      </c>
      <c r="BK121" s="228">
        <f>ROUND(I121*H121,2)</f>
        <v>0</v>
      </c>
      <c r="BL121" s="15" t="s">
        <v>134</v>
      </c>
      <c r="BM121" s="227" t="s">
        <v>209</v>
      </c>
    </row>
    <row r="122" s="2" customFormat="1" ht="21.75" customHeight="1">
      <c r="A122" s="36"/>
      <c r="B122" s="37"/>
      <c r="C122" s="216" t="s">
        <v>210</v>
      </c>
      <c r="D122" s="216" t="s">
        <v>130</v>
      </c>
      <c r="E122" s="217" t="s">
        <v>211</v>
      </c>
      <c r="F122" s="218" t="s">
        <v>137</v>
      </c>
      <c r="G122" s="219" t="s">
        <v>133</v>
      </c>
      <c r="H122" s="220">
        <v>1</v>
      </c>
      <c r="I122" s="221"/>
      <c r="J122" s="222">
        <f>ROUND(I122*H122,2)</f>
        <v>0</v>
      </c>
      <c r="K122" s="218" t="s">
        <v>19</v>
      </c>
      <c r="L122" s="42"/>
      <c r="M122" s="223" t="s">
        <v>19</v>
      </c>
      <c r="N122" s="224" t="s">
        <v>45</v>
      </c>
      <c r="O122" s="82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134</v>
      </c>
      <c r="AT122" s="227" t="s">
        <v>130</v>
      </c>
      <c r="AU122" s="227" t="s">
        <v>81</v>
      </c>
      <c r="AY122" s="15" t="s">
        <v>129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81</v>
      </c>
      <c r="BK122" s="228">
        <f>ROUND(I122*H122,2)</f>
        <v>0</v>
      </c>
      <c r="BL122" s="15" t="s">
        <v>134</v>
      </c>
      <c r="BM122" s="227" t="s">
        <v>212</v>
      </c>
    </row>
    <row r="123" s="2" customFormat="1" ht="21.75" customHeight="1">
      <c r="A123" s="36"/>
      <c r="B123" s="37"/>
      <c r="C123" s="216" t="s">
        <v>213</v>
      </c>
      <c r="D123" s="216" t="s">
        <v>130</v>
      </c>
      <c r="E123" s="217" t="s">
        <v>214</v>
      </c>
      <c r="F123" s="218" t="s">
        <v>145</v>
      </c>
      <c r="G123" s="219" t="s">
        <v>133</v>
      </c>
      <c r="H123" s="220">
        <v>1</v>
      </c>
      <c r="I123" s="221"/>
      <c r="J123" s="222">
        <f>ROUND(I123*H123,2)</f>
        <v>0</v>
      </c>
      <c r="K123" s="218" t="s">
        <v>19</v>
      </c>
      <c r="L123" s="42"/>
      <c r="M123" s="223" t="s">
        <v>19</v>
      </c>
      <c r="N123" s="224" t="s">
        <v>45</v>
      </c>
      <c r="O123" s="82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134</v>
      </c>
      <c r="AT123" s="227" t="s">
        <v>130</v>
      </c>
      <c r="AU123" s="227" t="s">
        <v>81</v>
      </c>
      <c r="AY123" s="15" t="s">
        <v>129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81</v>
      </c>
      <c r="BK123" s="228">
        <f>ROUND(I123*H123,2)</f>
        <v>0</v>
      </c>
      <c r="BL123" s="15" t="s">
        <v>134</v>
      </c>
      <c r="BM123" s="227" t="s">
        <v>215</v>
      </c>
    </row>
    <row r="124" s="2" customFormat="1" ht="21.75" customHeight="1">
      <c r="A124" s="36"/>
      <c r="B124" s="37"/>
      <c r="C124" s="216" t="s">
        <v>216</v>
      </c>
      <c r="D124" s="216" t="s">
        <v>130</v>
      </c>
      <c r="E124" s="217" t="s">
        <v>217</v>
      </c>
      <c r="F124" s="218" t="s">
        <v>149</v>
      </c>
      <c r="G124" s="219" t="s">
        <v>218</v>
      </c>
      <c r="H124" s="220">
        <v>1</v>
      </c>
      <c r="I124" s="221"/>
      <c r="J124" s="222">
        <f>ROUND(I124*H124,2)</f>
        <v>0</v>
      </c>
      <c r="K124" s="218" t="s">
        <v>19</v>
      </c>
      <c r="L124" s="42"/>
      <c r="M124" s="223" t="s">
        <v>19</v>
      </c>
      <c r="N124" s="224" t="s">
        <v>45</v>
      </c>
      <c r="O124" s="82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134</v>
      </c>
      <c r="AT124" s="227" t="s">
        <v>130</v>
      </c>
      <c r="AU124" s="227" t="s">
        <v>81</v>
      </c>
      <c r="AY124" s="15" t="s">
        <v>129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81</v>
      </c>
      <c r="BK124" s="228">
        <f>ROUND(I124*H124,2)</f>
        <v>0</v>
      </c>
      <c r="BL124" s="15" t="s">
        <v>134</v>
      </c>
      <c r="BM124" s="227" t="s">
        <v>219</v>
      </c>
    </row>
    <row r="125" s="2" customFormat="1" ht="16.5" customHeight="1">
      <c r="A125" s="36"/>
      <c r="B125" s="37"/>
      <c r="C125" s="216" t="s">
        <v>220</v>
      </c>
      <c r="D125" s="216" t="s">
        <v>130</v>
      </c>
      <c r="E125" s="217" t="s">
        <v>221</v>
      </c>
      <c r="F125" s="218" t="s">
        <v>153</v>
      </c>
      <c r="G125" s="219" t="s">
        <v>154</v>
      </c>
      <c r="H125" s="220">
        <v>10</v>
      </c>
      <c r="I125" s="221"/>
      <c r="J125" s="222">
        <f>ROUND(I125*H125,2)</f>
        <v>0</v>
      </c>
      <c r="K125" s="218" t="s">
        <v>19</v>
      </c>
      <c r="L125" s="42"/>
      <c r="M125" s="223" t="s">
        <v>19</v>
      </c>
      <c r="N125" s="224" t="s">
        <v>45</v>
      </c>
      <c r="O125" s="82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134</v>
      </c>
      <c r="AT125" s="227" t="s">
        <v>130</v>
      </c>
      <c r="AU125" s="227" t="s">
        <v>81</v>
      </c>
      <c r="AY125" s="15" t="s">
        <v>129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134</v>
      </c>
      <c r="BM125" s="227" t="s">
        <v>222</v>
      </c>
    </row>
    <row r="126" s="2" customFormat="1" ht="16.5" customHeight="1">
      <c r="A126" s="36"/>
      <c r="B126" s="37"/>
      <c r="C126" s="216" t="s">
        <v>223</v>
      </c>
      <c r="D126" s="216" t="s">
        <v>130</v>
      </c>
      <c r="E126" s="217" t="s">
        <v>224</v>
      </c>
      <c r="F126" s="218" t="s">
        <v>158</v>
      </c>
      <c r="G126" s="219" t="s">
        <v>133</v>
      </c>
      <c r="H126" s="220">
        <v>1</v>
      </c>
      <c r="I126" s="221"/>
      <c r="J126" s="222">
        <f>ROUND(I126*H126,2)</f>
        <v>0</v>
      </c>
      <c r="K126" s="218" t="s">
        <v>19</v>
      </c>
      <c r="L126" s="42"/>
      <c r="M126" s="223" t="s">
        <v>19</v>
      </c>
      <c r="N126" s="224" t="s">
        <v>45</v>
      </c>
      <c r="O126" s="82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134</v>
      </c>
      <c r="AT126" s="227" t="s">
        <v>130</v>
      </c>
      <c r="AU126" s="227" t="s">
        <v>81</v>
      </c>
      <c r="AY126" s="15" t="s">
        <v>129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81</v>
      </c>
      <c r="BK126" s="228">
        <f>ROUND(I126*H126,2)</f>
        <v>0</v>
      </c>
      <c r="BL126" s="15" t="s">
        <v>134</v>
      </c>
      <c r="BM126" s="227" t="s">
        <v>225</v>
      </c>
    </row>
    <row r="127" s="11" customFormat="1" ht="25.92" customHeight="1">
      <c r="A127" s="11"/>
      <c r="B127" s="202"/>
      <c r="C127" s="203"/>
      <c r="D127" s="204" t="s">
        <v>73</v>
      </c>
      <c r="E127" s="205" t="s">
        <v>226</v>
      </c>
      <c r="F127" s="205" t="s">
        <v>227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SUM(P128:P134)</f>
        <v>0</v>
      </c>
      <c r="Q127" s="210"/>
      <c r="R127" s="211">
        <f>SUM(R128:R134)</f>
        <v>0</v>
      </c>
      <c r="S127" s="210"/>
      <c r="T127" s="212">
        <f>SUM(T128:T134)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3" t="s">
        <v>81</v>
      </c>
      <c r="AT127" s="214" t="s">
        <v>73</v>
      </c>
      <c r="AU127" s="214" t="s">
        <v>74</v>
      </c>
      <c r="AY127" s="213" t="s">
        <v>129</v>
      </c>
      <c r="BK127" s="215">
        <f>SUM(BK128:BK134)</f>
        <v>0</v>
      </c>
    </row>
    <row r="128" s="2" customFormat="1" ht="33" customHeight="1">
      <c r="A128" s="36"/>
      <c r="B128" s="37"/>
      <c r="C128" s="216" t="s">
        <v>228</v>
      </c>
      <c r="D128" s="216" t="s">
        <v>130</v>
      </c>
      <c r="E128" s="217" t="s">
        <v>229</v>
      </c>
      <c r="F128" s="218" t="s">
        <v>208</v>
      </c>
      <c r="G128" s="219" t="s">
        <v>133</v>
      </c>
      <c r="H128" s="220">
        <v>1</v>
      </c>
      <c r="I128" s="221"/>
      <c r="J128" s="222">
        <f>ROUND(I128*H128,2)</f>
        <v>0</v>
      </c>
      <c r="K128" s="218" t="s">
        <v>19</v>
      </c>
      <c r="L128" s="42"/>
      <c r="M128" s="223" t="s">
        <v>19</v>
      </c>
      <c r="N128" s="224" t="s">
        <v>45</v>
      </c>
      <c r="O128" s="82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134</v>
      </c>
      <c r="AT128" s="227" t="s">
        <v>130</v>
      </c>
      <c r="AU128" s="227" t="s">
        <v>81</v>
      </c>
      <c r="AY128" s="15" t="s">
        <v>129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134</v>
      </c>
      <c r="BM128" s="227" t="s">
        <v>230</v>
      </c>
    </row>
    <row r="129" s="2" customFormat="1" ht="21.75" customHeight="1">
      <c r="A129" s="36"/>
      <c r="B129" s="37"/>
      <c r="C129" s="216" t="s">
        <v>231</v>
      </c>
      <c r="D129" s="216" t="s">
        <v>130</v>
      </c>
      <c r="E129" s="217" t="s">
        <v>232</v>
      </c>
      <c r="F129" s="218" t="s">
        <v>137</v>
      </c>
      <c r="G129" s="219" t="s">
        <v>133</v>
      </c>
      <c r="H129" s="220">
        <v>1</v>
      </c>
      <c r="I129" s="221"/>
      <c r="J129" s="222">
        <f>ROUND(I129*H129,2)</f>
        <v>0</v>
      </c>
      <c r="K129" s="218" t="s">
        <v>19</v>
      </c>
      <c r="L129" s="42"/>
      <c r="M129" s="223" t="s">
        <v>19</v>
      </c>
      <c r="N129" s="224" t="s">
        <v>45</v>
      </c>
      <c r="O129" s="82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134</v>
      </c>
      <c r="AT129" s="227" t="s">
        <v>130</v>
      </c>
      <c r="AU129" s="227" t="s">
        <v>81</v>
      </c>
      <c r="AY129" s="15" t="s">
        <v>129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81</v>
      </c>
      <c r="BK129" s="228">
        <f>ROUND(I129*H129,2)</f>
        <v>0</v>
      </c>
      <c r="BL129" s="15" t="s">
        <v>134</v>
      </c>
      <c r="BM129" s="227" t="s">
        <v>233</v>
      </c>
    </row>
    <row r="130" s="2" customFormat="1" ht="16.5" customHeight="1">
      <c r="A130" s="36"/>
      <c r="B130" s="37"/>
      <c r="C130" s="216" t="s">
        <v>234</v>
      </c>
      <c r="D130" s="216" t="s">
        <v>130</v>
      </c>
      <c r="E130" s="217" t="s">
        <v>235</v>
      </c>
      <c r="F130" s="218" t="s">
        <v>141</v>
      </c>
      <c r="G130" s="219" t="s">
        <v>133</v>
      </c>
      <c r="H130" s="220">
        <v>1</v>
      </c>
      <c r="I130" s="221"/>
      <c r="J130" s="222">
        <f>ROUND(I130*H130,2)</f>
        <v>0</v>
      </c>
      <c r="K130" s="218" t="s">
        <v>19</v>
      </c>
      <c r="L130" s="42"/>
      <c r="M130" s="223" t="s">
        <v>19</v>
      </c>
      <c r="N130" s="224" t="s">
        <v>45</v>
      </c>
      <c r="O130" s="82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134</v>
      </c>
      <c r="AT130" s="227" t="s">
        <v>130</v>
      </c>
      <c r="AU130" s="227" t="s">
        <v>81</v>
      </c>
      <c r="AY130" s="15" t="s">
        <v>129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81</v>
      </c>
      <c r="BK130" s="228">
        <f>ROUND(I130*H130,2)</f>
        <v>0</v>
      </c>
      <c r="BL130" s="15" t="s">
        <v>134</v>
      </c>
      <c r="BM130" s="227" t="s">
        <v>236</v>
      </c>
    </row>
    <row r="131" s="2" customFormat="1" ht="21.75" customHeight="1">
      <c r="A131" s="36"/>
      <c r="B131" s="37"/>
      <c r="C131" s="216" t="s">
        <v>237</v>
      </c>
      <c r="D131" s="216" t="s">
        <v>130</v>
      </c>
      <c r="E131" s="217" t="s">
        <v>238</v>
      </c>
      <c r="F131" s="218" t="s">
        <v>145</v>
      </c>
      <c r="G131" s="219" t="s">
        <v>133</v>
      </c>
      <c r="H131" s="220">
        <v>2</v>
      </c>
      <c r="I131" s="221"/>
      <c r="J131" s="222">
        <f>ROUND(I131*H131,2)</f>
        <v>0</v>
      </c>
      <c r="K131" s="218" t="s">
        <v>19</v>
      </c>
      <c r="L131" s="42"/>
      <c r="M131" s="223" t="s">
        <v>19</v>
      </c>
      <c r="N131" s="224" t="s">
        <v>45</v>
      </c>
      <c r="O131" s="82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134</v>
      </c>
      <c r="AT131" s="227" t="s">
        <v>130</v>
      </c>
      <c r="AU131" s="227" t="s">
        <v>81</v>
      </c>
      <c r="AY131" s="15" t="s">
        <v>129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134</v>
      </c>
      <c r="BM131" s="227" t="s">
        <v>239</v>
      </c>
    </row>
    <row r="132" s="2" customFormat="1" ht="21.75" customHeight="1">
      <c r="A132" s="36"/>
      <c r="B132" s="37"/>
      <c r="C132" s="216" t="s">
        <v>240</v>
      </c>
      <c r="D132" s="216" t="s">
        <v>130</v>
      </c>
      <c r="E132" s="217" t="s">
        <v>241</v>
      </c>
      <c r="F132" s="218" t="s">
        <v>149</v>
      </c>
      <c r="G132" s="219" t="s">
        <v>133</v>
      </c>
      <c r="H132" s="220">
        <v>1</v>
      </c>
      <c r="I132" s="221"/>
      <c r="J132" s="222">
        <f>ROUND(I132*H132,2)</f>
        <v>0</v>
      </c>
      <c r="K132" s="218" t="s">
        <v>19</v>
      </c>
      <c r="L132" s="42"/>
      <c r="M132" s="223" t="s">
        <v>19</v>
      </c>
      <c r="N132" s="224" t="s">
        <v>45</v>
      </c>
      <c r="O132" s="82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134</v>
      </c>
      <c r="AT132" s="227" t="s">
        <v>130</v>
      </c>
      <c r="AU132" s="227" t="s">
        <v>81</v>
      </c>
      <c r="AY132" s="15" t="s">
        <v>129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81</v>
      </c>
      <c r="BK132" s="228">
        <f>ROUND(I132*H132,2)</f>
        <v>0</v>
      </c>
      <c r="BL132" s="15" t="s">
        <v>134</v>
      </c>
      <c r="BM132" s="227" t="s">
        <v>242</v>
      </c>
    </row>
    <row r="133" s="2" customFormat="1" ht="16.5" customHeight="1">
      <c r="A133" s="36"/>
      <c r="B133" s="37"/>
      <c r="C133" s="216" t="s">
        <v>243</v>
      </c>
      <c r="D133" s="216" t="s">
        <v>130</v>
      </c>
      <c r="E133" s="217" t="s">
        <v>244</v>
      </c>
      <c r="F133" s="218" t="s">
        <v>153</v>
      </c>
      <c r="G133" s="219" t="s">
        <v>154</v>
      </c>
      <c r="H133" s="220">
        <v>16</v>
      </c>
      <c r="I133" s="221"/>
      <c r="J133" s="222">
        <f>ROUND(I133*H133,2)</f>
        <v>0</v>
      </c>
      <c r="K133" s="218" t="s">
        <v>19</v>
      </c>
      <c r="L133" s="42"/>
      <c r="M133" s="223" t="s">
        <v>19</v>
      </c>
      <c r="N133" s="224" t="s">
        <v>45</v>
      </c>
      <c r="O133" s="82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134</v>
      </c>
      <c r="AT133" s="227" t="s">
        <v>130</v>
      </c>
      <c r="AU133" s="227" t="s">
        <v>81</v>
      </c>
      <c r="AY133" s="15" t="s">
        <v>129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81</v>
      </c>
      <c r="BK133" s="228">
        <f>ROUND(I133*H133,2)</f>
        <v>0</v>
      </c>
      <c r="BL133" s="15" t="s">
        <v>134</v>
      </c>
      <c r="BM133" s="227" t="s">
        <v>245</v>
      </c>
    </row>
    <row r="134" s="2" customFormat="1" ht="16.5" customHeight="1">
      <c r="A134" s="36"/>
      <c r="B134" s="37"/>
      <c r="C134" s="216" t="s">
        <v>246</v>
      </c>
      <c r="D134" s="216" t="s">
        <v>130</v>
      </c>
      <c r="E134" s="217" t="s">
        <v>247</v>
      </c>
      <c r="F134" s="218" t="s">
        <v>158</v>
      </c>
      <c r="G134" s="219" t="s">
        <v>133</v>
      </c>
      <c r="H134" s="220">
        <v>1</v>
      </c>
      <c r="I134" s="221"/>
      <c r="J134" s="222">
        <f>ROUND(I134*H134,2)</f>
        <v>0</v>
      </c>
      <c r="K134" s="218" t="s">
        <v>19</v>
      </c>
      <c r="L134" s="42"/>
      <c r="M134" s="223" t="s">
        <v>19</v>
      </c>
      <c r="N134" s="224" t="s">
        <v>45</v>
      </c>
      <c r="O134" s="82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134</v>
      </c>
      <c r="AT134" s="227" t="s">
        <v>130</v>
      </c>
      <c r="AU134" s="227" t="s">
        <v>81</v>
      </c>
      <c r="AY134" s="15" t="s">
        <v>129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134</v>
      </c>
      <c r="BM134" s="227" t="s">
        <v>248</v>
      </c>
    </row>
    <row r="135" s="11" customFormat="1" ht="25.92" customHeight="1">
      <c r="A135" s="11"/>
      <c r="B135" s="202"/>
      <c r="C135" s="203"/>
      <c r="D135" s="204" t="s">
        <v>73</v>
      </c>
      <c r="E135" s="205" t="s">
        <v>249</v>
      </c>
      <c r="F135" s="205" t="s">
        <v>250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SUM(P136:P142)</f>
        <v>0</v>
      </c>
      <c r="Q135" s="210"/>
      <c r="R135" s="211">
        <f>SUM(R136:R142)</f>
        <v>0</v>
      </c>
      <c r="S135" s="210"/>
      <c r="T135" s="212">
        <f>SUM(T136:T142)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3" t="s">
        <v>81</v>
      </c>
      <c r="AT135" s="214" t="s">
        <v>73</v>
      </c>
      <c r="AU135" s="214" t="s">
        <v>74</v>
      </c>
      <c r="AY135" s="213" t="s">
        <v>129</v>
      </c>
      <c r="BK135" s="215">
        <f>SUM(BK136:BK142)</f>
        <v>0</v>
      </c>
    </row>
    <row r="136" s="2" customFormat="1" ht="33" customHeight="1">
      <c r="A136" s="36"/>
      <c r="B136" s="37"/>
      <c r="C136" s="216" t="s">
        <v>251</v>
      </c>
      <c r="D136" s="216" t="s">
        <v>130</v>
      </c>
      <c r="E136" s="217" t="s">
        <v>252</v>
      </c>
      <c r="F136" s="218" t="s">
        <v>208</v>
      </c>
      <c r="G136" s="219" t="s">
        <v>133</v>
      </c>
      <c r="H136" s="220">
        <v>1</v>
      </c>
      <c r="I136" s="221"/>
      <c r="J136" s="222">
        <f>ROUND(I136*H136,2)</f>
        <v>0</v>
      </c>
      <c r="K136" s="218" t="s">
        <v>19</v>
      </c>
      <c r="L136" s="42"/>
      <c r="M136" s="223" t="s">
        <v>19</v>
      </c>
      <c r="N136" s="224" t="s">
        <v>45</v>
      </c>
      <c r="O136" s="82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134</v>
      </c>
      <c r="AT136" s="227" t="s">
        <v>130</v>
      </c>
      <c r="AU136" s="227" t="s">
        <v>81</v>
      </c>
      <c r="AY136" s="15" t="s">
        <v>129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81</v>
      </c>
      <c r="BK136" s="228">
        <f>ROUND(I136*H136,2)</f>
        <v>0</v>
      </c>
      <c r="BL136" s="15" t="s">
        <v>134</v>
      </c>
      <c r="BM136" s="227" t="s">
        <v>253</v>
      </c>
    </row>
    <row r="137" s="2" customFormat="1" ht="21.75" customHeight="1">
      <c r="A137" s="36"/>
      <c r="B137" s="37"/>
      <c r="C137" s="216" t="s">
        <v>254</v>
      </c>
      <c r="D137" s="216" t="s">
        <v>130</v>
      </c>
      <c r="E137" s="217" t="s">
        <v>255</v>
      </c>
      <c r="F137" s="218" t="s">
        <v>137</v>
      </c>
      <c r="G137" s="219" t="s">
        <v>133</v>
      </c>
      <c r="H137" s="220">
        <v>1</v>
      </c>
      <c r="I137" s="221"/>
      <c r="J137" s="222">
        <f>ROUND(I137*H137,2)</f>
        <v>0</v>
      </c>
      <c r="K137" s="218" t="s">
        <v>19</v>
      </c>
      <c r="L137" s="42"/>
      <c r="M137" s="223" t="s">
        <v>19</v>
      </c>
      <c r="N137" s="224" t="s">
        <v>45</v>
      </c>
      <c r="O137" s="82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134</v>
      </c>
      <c r="AT137" s="227" t="s">
        <v>130</v>
      </c>
      <c r="AU137" s="227" t="s">
        <v>81</v>
      </c>
      <c r="AY137" s="15" t="s">
        <v>129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134</v>
      </c>
      <c r="BM137" s="227" t="s">
        <v>256</v>
      </c>
    </row>
    <row r="138" s="2" customFormat="1" ht="16.5" customHeight="1">
      <c r="A138" s="36"/>
      <c r="B138" s="37"/>
      <c r="C138" s="216" t="s">
        <v>257</v>
      </c>
      <c r="D138" s="216" t="s">
        <v>130</v>
      </c>
      <c r="E138" s="217" t="s">
        <v>258</v>
      </c>
      <c r="F138" s="218" t="s">
        <v>141</v>
      </c>
      <c r="G138" s="219" t="s">
        <v>133</v>
      </c>
      <c r="H138" s="220">
        <v>1</v>
      </c>
      <c r="I138" s="221"/>
      <c r="J138" s="222">
        <f>ROUND(I138*H138,2)</f>
        <v>0</v>
      </c>
      <c r="K138" s="218" t="s">
        <v>19</v>
      </c>
      <c r="L138" s="42"/>
      <c r="M138" s="223" t="s">
        <v>19</v>
      </c>
      <c r="N138" s="224" t="s">
        <v>45</v>
      </c>
      <c r="O138" s="82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134</v>
      </c>
      <c r="AT138" s="227" t="s">
        <v>130</v>
      </c>
      <c r="AU138" s="227" t="s">
        <v>81</v>
      </c>
      <c r="AY138" s="15" t="s">
        <v>129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134</v>
      </c>
      <c r="BM138" s="227" t="s">
        <v>259</v>
      </c>
    </row>
    <row r="139" s="2" customFormat="1" ht="21.75" customHeight="1">
      <c r="A139" s="36"/>
      <c r="B139" s="37"/>
      <c r="C139" s="216" t="s">
        <v>260</v>
      </c>
      <c r="D139" s="216" t="s">
        <v>130</v>
      </c>
      <c r="E139" s="217" t="s">
        <v>261</v>
      </c>
      <c r="F139" s="218" t="s">
        <v>145</v>
      </c>
      <c r="G139" s="219" t="s">
        <v>133</v>
      </c>
      <c r="H139" s="220">
        <v>2</v>
      </c>
      <c r="I139" s="221"/>
      <c r="J139" s="222">
        <f>ROUND(I139*H139,2)</f>
        <v>0</v>
      </c>
      <c r="K139" s="218" t="s">
        <v>19</v>
      </c>
      <c r="L139" s="42"/>
      <c r="M139" s="223" t="s">
        <v>19</v>
      </c>
      <c r="N139" s="224" t="s">
        <v>45</v>
      </c>
      <c r="O139" s="82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134</v>
      </c>
      <c r="AT139" s="227" t="s">
        <v>130</v>
      </c>
      <c r="AU139" s="227" t="s">
        <v>81</v>
      </c>
      <c r="AY139" s="15" t="s">
        <v>129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81</v>
      </c>
      <c r="BK139" s="228">
        <f>ROUND(I139*H139,2)</f>
        <v>0</v>
      </c>
      <c r="BL139" s="15" t="s">
        <v>134</v>
      </c>
      <c r="BM139" s="227" t="s">
        <v>262</v>
      </c>
    </row>
    <row r="140" s="2" customFormat="1" ht="21.75" customHeight="1">
      <c r="A140" s="36"/>
      <c r="B140" s="37"/>
      <c r="C140" s="216" t="s">
        <v>263</v>
      </c>
      <c r="D140" s="216" t="s">
        <v>130</v>
      </c>
      <c r="E140" s="217" t="s">
        <v>264</v>
      </c>
      <c r="F140" s="218" t="s">
        <v>149</v>
      </c>
      <c r="G140" s="219" t="s">
        <v>133</v>
      </c>
      <c r="H140" s="220">
        <v>1</v>
      </c>
      <c r="I140" s="221"/>
      <c r="J140" s="222">
        <f>ROUND(I140*H140,2)</f>
        <v>0</v>
      </c>
      <c r="K140" s="218" t="s">
        <v>19</v>
      </c>
      <c r="L140" s="42"/>
      <c r="M140" s="223" t="s">
        <v>19</v>
      </c>
      <c r="N140" s="224" t="s">
        <v>45</v>
      </c>
      <c r="O140" s="82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134</v>
      </c>
      <c r="AT140" s="227" t="s">
        <v>130</v>
      </c>
      <c r="AU140" s="227" t="s">
        <v>81</v>
      </c>
      <c r="AY140" s="15" t="s">
        <v>129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134</v>
      </c>
      <c r="BM140" s="227" t="s">
        <v>265</v>
      </c>
    </row>
    <row r="141" s="2" customFormat="1" ht="16.5" customHeight="1">
      <c r="A141" s="36"/>
      <c r="B141" s="37"/>
      <c r="C141" s="216" t="s">
        <v>266</v>
      </c>
      <c r="D141" s="216" t="s">
        <v>130</v>
      </c>
      <c r="E141" s="217" t="s">
        <v>267</v>
      </c>
      <c r="F141" s="218" t="s">
        <v>153</v>
      </c>
      <c r="G141" s="219" t="s">
        <v>154</v>
      </c>
      <c r="H141" s="220">
        <v>16</v>
      </c>
      <c r="I141" s="221"/>
      <c r="J141" s="222">
        <f>ROUND(I141*H141,2)</f>
        <v>0</v>
      </c>
      <c r="K141" s="218" t="s">
        <v>19</v>
      </c>
      <c r="L141" s="42"/>
      <c r="M141" s="223" t="s">
        <v>19</v>
      </c>
      <c r="N141" s="224" t="s">
        <v>45</v>
      </c>
      <c r="O141" s="82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134</v>
      </c>
      <c r="AT141" s="227" t="s">
        <v>130</v>
      </c>
      <c r="AU141" s="227" t="s">
        <v>81</v>
      </c>
      <c r="AY141" s="15" t="s">
        <v>129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81</v>
      </c>
      <c r="BK141" s="228">
        <f>ROUND(I141*H141,2)</f>
        <v>0</v>
      </c>
      <c r="BL141" s="15" t="s">
        <v>134</v>
      </c>
      <c r="BM141" s="227" t="s">
        <v>268</v>
      </c>
    </row>
    <row r="142" s="2" customFormat="1" ht="16.5" customHeight="1">
      <c r="A142" s="36"/>
      <c r="B142" s="37"/>
      <c r="C142" s="216" t="s">
        <v>269</v>
      </c>
      <c r="D142" s="216" t="s">
        <v>130</v>
      </c>
      <c r="E142" s="217" t="s">
        <v>270</v>
      </c>
      <c r="F142" s="218" t="s">
        <v>158</v>
      </c>
      <c r="G142" s="219" t="s">
        <v>133</v>
      </c>
      <c r="H142" s="220">
        <v>1</v>
      </c>
      <c r="I142" s="221"/>
      <c r="J142" s="222">
        <f>ROUND(I142*H142,2)</f>
        <v>0</v>
      </c>
      <c r="K142" s="218" t="s">
        <v>19</v>
      </c>
      <c r="L142" s="42"/>
      <c r="M142" s="223" t="s">
        <v>19</v>
      </c>
      <c r="N142" s="224" t="s">
        <v>45</v>
      </c>
      <c r="O142" s="82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134</v>
      </c>
      <c r="AT142" s="227" t="s">
        <v>130</v>
      </c>
      <c r="AU142" s="227" t="s">
        <v>81</v>
      </c>
      <c r="AY142" s="15" t="s">
        <v>129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134</v>
      </c>
      <c r="BM142" s="227" t="s">
        <v>271</v>
      </c>
    </row>
    <row r="143" s="11" customFormat="1" ht="25.92" customHeight="1">
      <c r="A143" s="11"/>
      <c r="B143" s="202"/>
      <c r="C143" s="203"/>
      <c r="D143" s="204" t="s">
        <v>73</v>
      </c>
      <c r="E143" s="205" t="s">
        <v>272</v>
      </c>
      <c r="F143" s="205" t="s">
        <v>273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SUM(P144:P150)</f>
        <v>0</v>
      </c>
      <c r="Q143" s="210"/>
      <c r="R143" s="211">
        <f>SUM(R144:R150)</f>
        <v>0</v>
      </c>
      <c r="S143" s="210"/>
      <c r="T143" s="212">
        <f>SUM(T144:T150)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3" t="s">
        <v>81</v>
      </c>
      <c r="AT143" s="214" t="s">
        <v>73</v>
      </c>
      <c r="AU143" s="214" t="s">
        <v>74</v>
      </c>
      <c r="AY143" s="213" t="s">
        <v>129</v>
      </c>
      <c r="BK143" s="215">
        <f>SUM(BK144:BK150)</f>
        <v>0</v>
      </c>
    </row>
    <row r="144" s="2" customFormat="1" ht="33" customHeight="1">
      <c r="A144" s="36"/>
      <c r="B144" s="37"/>
      <c r="C144" s="216" t="s">
        <v>274</v>
      </c>
      <c r="D144" s="216" t="s">
        <v>130</v>
      </c>
      <c r="E144" s="217" t="s">
        <v>275</v>
      </c>
      <c r="F144" s="218" t="s">
        <v>208</v>
      </c>
      <c r="G144" s="219" t="s">
        <v>133</v>
      </c>
      <c r="H144" s="220">
        <v>1</v>
      </c>
      <c r="I144" s="221"/>
      <c r="J144" s="222">
        <f>ROUND(I144*H144,2)</f>
        <v>0</v>
      </c>
      <c r="K144" s="218" t="s">
        <v>19</v>
      </c>
      <c r="L144" s="42"/>
      <c r="M144" s="223" t="s">
        <v>19</v>
      </c>
      <c r="N144" s="224" t="s">
        <v>45</v>
      </c>
      <c r="O144" s="82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134</v>
      </c>
      <c r="AT144" s="227" t="s">
        <v>130</v>
      </c>
      <c r="AU144" s="227" t="s">
        <v>81</v>
      </c>
      <c r="AY144" s="15" t="s">
        <v>129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134</v>
      </c>
      <c r="BM144" s="227" t="s">
        <v>276</v>
      </c>
    </row>
    <row r="145" s="2" customFormat="1" ht="21.75" customHeight="1">
      <c r="A145" s="36"/>
      <c r="B145" s="37"/>
      <c r="C145" s="216" t="s">
        <v>277</v>
      </c>
      <c r="D145" s="216" t="s">
        <v>130</v>
      </c>
      <c r="E145" s="217" t="s">
        <v>278</v>
      </c>
      <c r="F145" s="218" t="s">
        <v>137</v>
      </c>
      <c r="G145" s="219" t="s">
        <v>133</v>
      </c>
      <c r="H145" s="220">
        <v>1</v>
      </c>
      <c r="I145" s="221"/>
      <c r="J145" s="222">
        <f>ROUND(I145*H145,2)</f>
        <v>0</v>
      </c>
      <c r="K145" s="218" t="s">
        <v>19</v>
      </c>
      <c r="L145" s="42"/>
      <c r="M145" s="223" t="s">
        <v>19</v>
      </c>
      <c r="N145" s="224" t="s">
        <v>45</v>
      </c>
      <c r="O145" s="82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134</v>
      </c>
      <c r="AT145" s="227" t="s">
        <v>130</v>
      </c>
      <c r="AU145" s="227" t="s">
        <v>81</v>
      </c>
      <c r="AY145" s="15" t="s">
        <v>129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81</v>
      </c>
      <c r="BK145" s="228">
        <f>ROUND(I145*H145,2)</f>
        <v>0</v>
      </c>
      <c r="BL145" s="15" t="s">
        <v>134</v>
      </c>
      <c r="BM145" s="227" t="s">
        <v>279</v>
      </c>
    </row>
    <row r="146" s="2" customFormat="1" ht="16.5" customHeight="1">
      <c r="A146" s="36"/>
      <c r="B146" s="37"/>
      <c r="C146" s="216" t="s">
        <v>280</v>
      </c>
      <c r="D146" s="216" t="s">
        <v>130</v>
      </c>
      <c r="E146" s="217" t="s">
        <v>281</v>
      </c>
      <c r="F146" s="218" t="s">
        <v>141</v>
      </c>
      <c r="G146" s="219" t="s">
        <v>133</v>
      </c>
      <c r="H146" s="220">
        <v>1</v>
      </c>
      <c r="I146" s="221"/>
      <c r="J146" s="222">
        <f>ROUND(I146*H146,2)</f>
        <v>0</v>
      </c>
      <c r="K146" s="218" t="s">
        <v>19</v>
      </c>
      <c r="L146" s="42"/>
      <c r="M146" s="223" t="s">
        <v>19</v>
      </c>
      <c r="N146" s="224" t="s">
        <v>45</v>
      </c>
      <c r="O146" s="82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134</v>
      </c>
      <c r="AT146" s="227" t="s">
        <v>130</v>
      </c>
      <c r="AU146" s="227" t="s">
        <v>81</v>
      </c>
      <c r="AY146" s="15" t="s">
        <v>129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134</v>
      </c>
      <c r="BM146" s="227" t="s">
        <v>282</v>
      </c>
    </row>
    <row r="147" s="2" customFormat="1" ht="21.75" customHeight="1">
      <c r="A147" s="36"/>
      <c r="B147" s="37"/>
      <c r="C147" s="216" t="s">
        <v>283</v>
      </c>
      <c r="D147" s="216" t="s">
        <v>130</v>
      </c>
      <c r="E147" s="217" t="s">
        <v>284</v>
      </c>
      <c r="F147" s="218" t="s">
        <v>145</v>
      </c>
      <c r="G147" s="219" t="s">
        <v>133</v>
      </c>
      <c r="H147" s="220">
        <v>1</v>
      </c>
      <c r="I147" s="221"/>
      <c r="J147" s="222">
        <f>ROUND(I147*H147,2)</f>
        <v>0</v>
      </c>
      <c r="K147" s="218" t="s">
        <v>19</v>
      </c>
      <c r="L147" s="42"/>
      <c r="M147" s="223" t="s">
        <v>19</v>
      </c>
      <c r="N147" s="224" t="s">
        <v>45</v>
      </c>
      <c r="O147" s="82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134</v>
      </c>
      <c r="AT147" s="227" t="s">
        <v>130</v>
      </c>
      <c r="AU147" s="227" t="s">
        <v>81</v>
      </c>
      <c r="AY147" s="15" t="s">
        <v>129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81</v>
      </c>
      <c r="BK147" s="228">
        <f>ROUND(I147*H147,2)</f>
        <v>0</v>
      </c>
      <c r="BL147" s="15" t="s">
        <v>134</v>
      </c>
      <c r="BM147" s="227" t="s">
        <v>285</v>
      </c>
    </row>
    <row r="148" s="2" customFormat="1" ht="21.75" customHeight="1">
      <c r="A148" s="36"/>
      <c r="B148" s="37"/>
      <c r="C148" s="216" t="s">
        <v>286</v>
      </c>
      <c r="D148" s="216" t="s">
        <v>130</v>
      </c>
      <c r="E148" s="217" t="s">
        <v>287</v>
      </c>
      <c r="F148" s="218" t="s">
        <v>149</v>
      </c>
      <c r="G148" s="219" t="s">
        <v>133</v>
      </c>
      <c r="H148" s="220">
        <v>1</v>
      </c>
      <c r="I148" s="221"/>
      <c r="J148" s="222">
        <f>ROUND(I148*H148,2)</f>
        <v>0</v>
      </c>
      <c r="K148" s="218" t="s">
        <v>19</v>
      </c>
      <c r="L148" s="42"/>
      <c r="M148" s="223" t="s">
        <v>19</v>
      </c>
      <c r="N148" s="224" t="s">
        <v>45</v>
      </c>
      <c r="O148" s="82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134</v>
      </c>
      <c r="AT148" s="227" t="s">
        <v>130</v>
      </c>
      <c r="AU148" s="227" t="s">
        <v>81</v>
      </c>
      <c r="AY148" s="15" t="s">
        <v>129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134</v>
      </c>
      <c r="BM148" s="227" t="s">
        <v>288</v>
      </c>
    </row>
    <row r="149" s="2" customFormat="1" ht="16.5" customHeight="1">
      <c r="A149" s="36"/>
      <c r="B149" s="37"/>
      <c r="C149" s="216" t="s">
        <v>289</v>
      </c>
      <c r="D149" s="216" t="s">
        <v>130</v>
      </c>
      <c r="E149" s="217" t="s">
        <v>290</v>
      </c>
      <c r="F149" s="218" t="s">
        <v>153</v>
      </c>
      <c r="G149" s="219" t="s">
        <v>154</v>
      </c>
      <c r="H149" s="220">
        <v>16</v>
      </c>
      <c r="I149" s="221"/>
      <c r="J149" s="222">
        <f>ROUND(I149*H149,2)</f>
        <v>0</v>
      </c>
      <c r="K149" s="218" t="s">
        <v>19</v>
      </c>
      <c r="L149" s="42"/>
      <c r="M149" s="223" t="s">
        <v>19</v>
      </c>
      <c r="N149" s="224" t="s">
        <v>45</v>
      </c>
      <c r="O149" s="82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134</v>
      </c>
      <c r="AT149" s="227" t="s">
        <v>130</v>
      </c>
      <c r="AU149" s="227" t="s">
        <v>81</v>
      </c>
      <c r="AY149" s="15" t="s">
        <v>129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134</v>
      </c>
      <c r="BM149" s="227" t="s">
        <v>291</v>
      </c>
    </row>
    <row r="150" s="2" customFormat="1" ht="16.5" customHeight="1">
      <c r="A150" s="36"/>
      <c r="B150" s="37"/>
      <c r="C150" s="216" t="s">
        <v>292</v>
      </c>
      <c r="D150" s="216" t="s">
        <v>130</v>
      </c>
      <c r="E150" s="217" t="s">
        <v>293</v>
      </c>
      <c r="F150" s="218" t="s">
        <v>158</v>
      </c>
      <c r="G150" s="219" t="s">
        <v>133</v>
      </c>
      <c r="H150" s="220">
        <v>1</v>
      </c>
      <c r="I150" s="221"/>
      <c r="J150" s="222">
        <f>ROUND(I150*H150,2)</f>
        <v>0</v>
      </c>
      <c r="K150" s="218" t="s">
        <v>19</v>
      </c>
      <c r="L150" s="42"/>
      <c r="M150" s="223" t="s">
        <v>19</v>
      </c>
      <c r="N150" s="224" t="s">
        <v>45</v>
      </c>
      <c r="O150" s="82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134</v>
      </c>
      <c r="AT150" s="227" t="s">
        <v>130</v>
      </c>
      <c r="AU150" s="227" t="s">
        <v>81</v>
      </c>
      <c r="AY150" s="15" t="s">
        <v>129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81</v>
      </c>
      <c r="BK150" s="228">
        <f>ROUND(I150*H150,2)</f>
        <v>0</v>
      </c>
      <c r="BL150" s="15" t="s">
        <v>134</v>
      </c>
      <c r="BM150" s="227" t="s">
        <v>294</v>
      </c>
    </row>
    <row r="151" s="11" customFormat="1" ht="25.92" customHeight="1">
      <c r="A151" s="11"/>
      <c r="B151" s="202"/>
      <c r="C151" s="203"/>
      <c r="D151" s="204" t="s">
        <v>73</v>
      </c>
      <c r="E151" s="205" t="s">
        <v>295</v>
      </c>
      <c r="F151" s="205" t="s">
        <v>296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f>SUM(P152:P158)</f>
        <v>0</v>
      </c>
      <c r="Q151" s="210"/>
      <c r="R151" s="211">
        <f>SUM(R152:R158)</f>
        <v>0</v>
      </c>
      <c r="S151" s="210"/>
      <c r="T151" s="212">
        <f>SUM(T152:T158)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13" t="s">
        <v>81</v>
      </c>
      <c r="AT151" s="214" t="s">
        <v>73</v>
      </c>
      <c r="AU151" s="214" t="s">
        <v>74</v>
      </c>
      <c r="AY151" s="213" t="s">
        <v>129</v>
      </c>
      <c r="BK151" s="215">
        <f>SUM(BK152:BK158)</f>
        <v>0</v>
      </c>
    </row>
    <row r="152" s="2" customFormat="1" ht="33" customHeight="1">
      <c r="A152" s="36"/>
      <c r="B152" s="37"/>
      <c r="C152" s="216" t="s">
        <v>297</v>
      </c>
      <c r="D152" s="216" t="s">
        <v>130</v>
      </c>
      <c r="E152" s="217" t="s">
        <v>298</v>
      </c>
      <c r="F152" s="218" t="s">
        <v>208</v>
      </c>
      <c r="G152" s="219" t="s">
        <v>133</v>
      </c>
      <c r="H152" s="220">
        <v>1</v>
      </c>
      <c r="I152" s="221"/>
      <c r="J152" s="222">
        <f>ROUND(I152*H152,2)</f>
        <v>0</v>
      </c>
      <c r="K152" s="218" t="s">
        <v>19</v>
      </c>
      <c r="L152" s="42"/>
      <c r="M152" s="223" t="s">
        <v>19</v>
      </c>
      <c r="N152" s="224" t="s">
        <v>45</v>
      </c>
      <c r="O152" s="82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134</v>
      </c>
      <c r="AT152" s="227" t="s">
        <v>130</v>
      </c>
      <c r="AU152" s="227" t="s">
        <v>81</v>
      </c>
      <c r="AY152" s="15" t="s">
        <v>129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81</v>
      </c>
      <c r="BK152" s="228">
        <f>ROUND(I152*H152,2)</f>
        <v>0</v>
      </c>
      <c r="BL152" s="15" t="s">
        <v>134</v>
      </c>
      <c r="BM152" s="227" t="s">
        <v>299</v>
      </c>
    </row>
    <row r="153" s="2" customFormat="1" ht="21.75" customHeight="1">
      <c r="A153" s="36"/>
      <c r="B153" s="37"/>
      <c r="C153" s="216" t="s">
        <v>300</v>
      </c>
      <c r="D153" s="216" t="s">
        <v>130</v>
      </c>
      <c r="E153" s="217" t="s">
        <v>301</v>
      </c>
      <c r="F153" s="218" t="s">
        <v>137</v>
      </c>
      <c r="G153" s="219" t="s">
        <v>133</v>
      </c>
      <c r="H153" s="220">
        <v>1</v>
      </c>
      <c r="I153" s="221"/>
      <c r="J153" s="222">
        <f>ROUND(I153*H153,2)</f>
        <v>0</v>
      </c>
      <c r="K153" s="218" t="s">
        <v>19</v>
      </c>
      <c r="L153" s="42"/>
      <c r="M153" s="223" t="s">
        <v>19</v>
      </c>
      <c r="N153" s="224" t="s">
        <v>45</v>
      </c>
      <c r="O153" s="82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134</v>
      </c>
      <c r="AT153" s="227" t="s">
        <v>130</v>
      </c>
      <c r="AU153" s="227" t="s">
        <v>81</v>
      </c>
      <c r="AY153" s="15" t="s">
        <v>129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134</v>
      </c>
      <c r="BM153" s="227" t="s">
        <v>302</v>
      </c>
    </row>
    <row r="154" s="2" customFormat="1" ht="16.5" customHeight="1">
      <c r="A154" s="36"/>
      <c r="B154" s="37"/>
      <c r="C154" s="216" t="s">
        <v>303</v>
      </c>
      <c r="D154" s="216" t="s">
        <v>130</v>
      </c>
      <c r="E154" s="217" t="s">
        <v>304</v>
      </c>
      <c r="F154" s="218" t="s">
        <v>141</v>
      </c>
      <c r="G154" s="219" t="s">
        <v>133</v>
      </c>
      <c r="H154" s="220">
        <v>1</v>
      </c>
      <c r="I154" s="221"/>
      <c r="J154" s="222">
        <f>ROUND(I154*H154,2)</f>
        <v>0</v>
      </c>
      <c r="K154" s="218" t="s">
        <v>19</v>
      </c>
      <c r="L154" s="42"/>
      <c r="M154" s="223" t="s">
        <v>19</v>
      </c>
      <c r="N154" s="224" t="s">
        <v>45</v>
      </c>
      <c r="O154" s="82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134</v>
      </c>
      <c r="AT154" s="227" t="s">
        <v>130</v>
      </c>
      <c r="AU154" s="227" t="s">
        <v>81</v>
      </c>
      <c r="AY154" s="15" t="s">
        <v>129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81</v>
      </c>
      <c r="BK154" s="228">
        <f>ROUND(I154*H154,2)</f>
        <v>0</v>
      </c>
      <c r="BL154" s="15" t="s">
        <v>134</v>
      </c>
      <c r="BM154" s="227" t="s">
        <v>305</v>
      </c>
    </row>
    <row r="155" s="2" customFormat="1" ht="21.75" customHeight="1">
      <c r="A155" s="36"/>
      <c r="B155" s="37"/>
      <c r="C155" s="216" t="s">
        <v>306</v>
      </c>
      <c r="D155" s="216" t="s">
        <v>130</v>
      </c>
      <c r="E155" s="217" t="s">
        <v>307</v>
      </c>
      <c r="F155" s="218" t="s">
        <v>145</v>
      </c>
      <c r="G155" s="219" t="s">
        <v>133</v>
      </c>
      <c r="H155" s="220">
        <v>2</v>
      </c>
      <c r="I155" s="221"/>
      <c r="J155" s="222">
        <f>ROUND(I155*H155,2)</f>
        <v>0</v>
      </c>
      <c r="K155" s="218" t="s">
        <v>19</v>
      </c>
      <c r="L155" s="42"/>
      <c r="M155" s="223" t="s">
        <v>19</v>
      </c>
      <c r="N155" s="224" t="s">
        <v>45</v>
      </c>
      <c r="O155" s="82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134</v>
      </c>
      <c r="AT155" s="227" t="s">
        <v>130</v>
      </c>
      <c r="AU155" s="227" t="s">
        <v>81</v>
      </c>
      <c r="AY155" s="15" t="s">
        <v>129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134</v>
      </c>
      <c r="BM155" s="227" t="s">
        <v>308</v>
      </c>
    </row>
    <row r="156" s="2" customFormat="1" ht="21.75" customHeight="1">
      <c r="A156" s="36"/>
      <c r="B156" s="37"/>
      <c r="C156" s="216" t="s">
        <v>309</v>
      </c>
      <c r="D156" s="216" t="s">
        <v>130</v>
      </c>
      <c r="E156" s="217" t="s">
        <v>310</v>
      </c>
      <c r="F156" s="218" t="s">
        <v>149</v>
      </c>
      <c r="G156" s="219" t="s">
        <v>133</v>
      </c>
      <c r="H156" s="220">
        <v>1</v>
      </c>
      <c r="I156" s="221"/>
      <c r="J156" s="222">
        <f>ROUND(I156*H156,2)</f>
        <v>0</v>
      </c>
      <c r="K156" s="218" t="s">
        <v>19</v>
      </c>
      <c r="L156" s="42"/>
      <c r="M156" s="223" t="s">
        <v>19</v>
      </c>
      <c r="N156" s="224" t="s">
        <v>45</v>
      </c>
      <c r="O156" s="82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134</v>
      </c>
      <c r="AT156" s="227" t="s">
        <v>130</v>
      </c>
      <c r="AU156" s="227" t="s">
        <v>81</v>
      </c>
      <c r="AY156" s="15" t="s">
        <v>129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81</v>
      </c>
      <c r="BK156" s="228">
        <f>ROUND(I156*H156,2)</f>
        <v>0</v>
      </c>
      <c r="BL156" s="15" t="s">
        <v>134</v>
      </c>
      <c r="BM156" s="227" t="s">
        <v>311</v>
      </c>
    </row>
    <row r="157" s="2" customFormat="1" ht="16.5" customHeight="1">
      <c r="A157" s="36"/>
      <c r="B157" s="37"/>
      <c r="C157" s="216" t="s">
        <v>312</v>
      </c>
      <c r="D157" s="216" t="s">
        <v>130</v>
      </c>
      <c r="E157" s="217" t="s">
        <v>313</v>
      </c>
      <c r="F157" s="218" t="s">
        <v>153</v>
      </c>
      <c r="G157" s="219" t="s">
        <v>154</v>
      </c>
      <c r="H157" s="220">
        <v>16</v>
      </c>
      <c r="I157" s="221"/>
      <c r="J157" s="222">
        <f>ROUND(I157*H157,2)</f>
        <v>0</v>
      </c>
      <c r="K157" s="218" t="s">
        <v>19</v>
      </c>
      <c r="L157" s="42"/>
      <c r="M157" s="223" t="s">
        <v>19</v>
      </c>
      <c r="N157" s="224" t="s">
        <v>45</v>
      </c>
      <c r="O157" s="82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134</v>
      </c>
      <c r="AT157" s="227" t="s">
        <v>130</v>
      </c>
      <c r="AU157" s="227" t="s">
        <v>81</v>
      </c>
      <c r="AY157" s="15" t="s">
        <v>129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81</v>
      </c>
      <c r="BK157" s="228">
        <f>ROUND(I157*H157,2)</f>
        <v>0</v>
      </c>
      <c r="BL157" s="15" t="s">
        <v>134</v>
      </c>
      <c r="BM157" s="227" t="s">
        <v>314</v>
      </c>
    </row>
    <row r="158" s="2" customFormat="1" ht="16.5" customHeight="1">
      <c r="A158" s="36"/>
      <c r="B158" s="37"/>
      <c r="C158" s="216" t="s">
        <v>315</v>
      </c>
      <c r="D158" s="216" t="s">
        <v>130</v>
      </c>
      <c r="E158" s="217" t="s">
        <v>316</v>
      </c>
      <c r="F158" s="218" t="s">
        <v>158</v>
      </c>
      <c r="G158" s="219" t="s">
        <v>133</v>
      </c>
      <c r="H158" s="220">
        <v>1</v>
      </c>
      <c r="I158" s="221"/>
      <c r="J158" s="222">
        <f>ROUND(I158*H158,2)</f>
        <v>0</v>
      </c>
      <c r="K158" s="218" t="s">
        <v>19</v>
      </c>
      <c r="L158" s="42"/>
      <c r="M158" s="223" t="s">
        <v>19</v>
      </c>
      <c r="N158" s="224" t="s">
        <v>45</v>
      </c>
      <c r="O158" s="82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134</v>
      </c>
      <c r="AT158" s="227" t="s">
        <v>130</v>
      </c>
      <c r="AU158" s="227" t="s">
        <v>81</v>
      </c>
      <c r="AY158" s="15" t="s">
        <v>129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134</v>
      </c>
      <c r="BM158" s="227" t="s">
        <v>317</v>
      </c>
    </row>
    <row r="159" s="11" customFormat="1" ht="25.92" customHeight="1">
      <c r="A159" s="11"/>
      <c r="B159" s="202"/>
      <c r="C159" s="203"/>
      <c r="D159" s="204" t="s">
        <v>73</v>
      </c>
      <c r="E159" s="205" t="s">
        <v>318</v>
      </c>
      <c r="F159" s="205" t="s">
        <v>319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SUM(P160:P166)</f>
        <v>0</v>
      </c>
      <c r="Q159" s="210"/>
      <c r="R159" s="211">
        <f>SUM(R160:R166)</f>
        <v>0</v>
      </c>
      <c r="S159" s="210"/>
      <c r="T159" s="212">
        <f>SUM(T160:T166)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13" t="s">
        <v>81</v>
      </c>
      <c r="AT159" s="214" t="s">
        <v>73</v>
      </c>
      <c r="AU159" s="214" t="s">
        <v>74</v>
      </c>
      <c r="AY159" s="213" t="s">
        <v>129</v>
      </c>
      <c r="BK159" s="215">
        <f>SUM(BK160:BK166)</f>
        <v>0</v>
      </c>
    </row>
    <row r="160" s="2" customFormat="1" ht="33" customHeight="1">
      <c r="A160" s="36"/>
      <c r="B160" s="37"/>
      <c r="C160" s="216" t="s">
        <v>320</v>
      </c>
      <c r="D160" s="216" t="s">
        <v>130</v>
      </c>
      <c r="E160" s="217" t="s">
        <v>321</v>
      </c>
      <c r="F160" s="218" t="s">
        <v>208</v>
      </c>
      <c r="G160" s="219" t="s">
        <v>133</v>
      </c>
      <c r="H160" s="220">
        <v>1</v>
      </c>
      <c r="I160" s="221"/>
      <c r="J160" s="222">
        <f>ROUND(I160*H160,2)</f>
        <v>0</v>
      </c>
      <c r="K160" s="218" t="s">
        <v>19</v>
      </c>
      <c r="L160" s="42"/>
      <c r="M160" s="223" t="s">
        <v>19</v>
      </c>
      <c r="N160" s="224" t="s">
        <v>45</v>
      </c>
      <c r="O160" s="82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134</v>
      </c>
      <c r="AT160" s="227" t="s">
        <v>130</v>
      </c>
      <c r="AU160" s="227" t="s">
        <v>81</v>
      </c>
      <c r="AY160" s="15" t="s">
        <v>129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81</v>
      </c>
      <c r="BK160" s="228">
        <f>ROUND(I160*H160,2)</f>
        <v>0</v>
      </c>
      <c r="BL160" s="15" t="s">
        <v>134</v>
      </c>
      <c r="BM160" s="227" t="s">
        <v>322</v>
      </c>
    </row>
    <row r="161" s="2" customFormat="1" ht="21.75" customHeight="1">
      <c r="A161" s="36"/>
      <c r="B161" s="37"/>
      <c r="C161" s="216" t="s">
        <v>323</v>
      </c>
      <c r="D161" s="216" t="s">
        <v>130</v>
      </c>
      <c r="E161" s="217" t="s">
        <v>324</v>
      </c>
      <c r="F161" s="218" t="s">
        <v>137</v>
      </c>
      <c r="G161" s="219" t="s">
        <v>133</v>
      </c>
      <c r="H161" s="220">
        <v>1</v>
      </c>
      <c r="I161" s="221"/>
      <c r="J161" s="222">
        <f>ROUND(I161*H161,2)</f>
        <v>0</v>
      </c>
      <c r="K161" s="218" t="s">
        <v>19</v>
      </c>
      <c r="L161" s="42"/>
      <c r="M161" s="223" t="s">
        <v>19</v>
      </c>
      <c r="N161" s="224" t="s">
        <v>45</v>
      </c>
      <c r="O161" s="82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134</v>
      </c>
      <c r="AT161" s="227" t="s">
        <v>130</v>
      </c>
      <c r="AU161" s="227" t="s">
        <v>81</v>
      </c>
      <c r="AY161" s="15" t="s">
        <v>129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134</v>
      </c>
      <c r="BM161" s="227" t="s">
        <v>325</v>
      </c>
    </row>
    <row r="162" s="2" customFormat="1" ht="16.5" customHeight="1">
      <c r="A162" s="36"/>
      <c r="B162" s="37"/>
      <c r="C162" s="216" t="s">
        <v>326</v>
      </c>
      <c r="D162" s="216" t="s">
        <v>130</v>
      </c>
      <c r="E162" s="217" t="s">
        <v>327</v>
      </c>
      <c r="F162" s="218" t="s">
        <v>141</v>
      </c>
      <c r="G162" s="219" t="s">
        <v>133</v>
      </c>
      <c r="H162" s="220">
        <v>1</v>
      </c>
      <c r="I162" s="221"/>
      <c r="J162" s="222">
        <f>ROUND(I162*H162,2)</f>
        <v>0</v>
      </c>
      <c r="K162" s="218" t="s">
        <v>19</v>
      </c>
      <c r="L162" s="42"/>
      <c r="M162" s="223" t="s">
        <v>19</v>
      </c>
      <c r="N162" s="224" t="s">
        <v>45</v>
      </c>
      <c r="O162" s="82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134</v>
      </c>
      <c r="AT162" s="227" t="s">
        <v>130</v>
      </c>
      <c r="AU162" s="227" t="s">
        <v>81</v>
      </c>
      <c r="AY162" s="15" t="s">
        <v>129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81</v>
      </c>
      <c r="BK162" s="228">
        <f>ROUND(I162*H162,2)</f>
        <v>0</v>
      </c>
      <c r="BL162" s="15" t="s">
        <v>134</v>
      </c>
      <c r="BM162" s="227" t="s">
        <v>328</v>
      </c>
    </row>
    <row r="163" s="2" customFormat="1" ht="21.75" customHeight="1">
      <c r="A163" s="36"/>
      <c r="B163" s="37"/>
      <c r="C163" s="216" t="s">
        <v>329</v>
      </c>
      <c r="D163" s="216" t="s">
        <v>130</v>
      </c>
      <c r="E163" s="217" t="s">
        <v>330</v>
      </c>
      <c r="F163" s="218" t="s">
        <v>145</v>
      </c>
      <c r="G163" s="219" t="s">
        <v>133</v>
      </c>
      <c r="H163" s="220">
        <v>2</v>
      </c>
      <c r="I163" s="221"/>
      <c r="J163" s="222">
        <f>ROUND(I163*H163,2)</f>
        <v>0</v>
      </c>
      <c r="K163" s="218" t="s">
        <v>19</v>
      </c>
      <c r="L163" s="42"/>
      <c r="M163" s="223" t="s">
        <v>19</v>
      </c>
      <c r="N163" s="224" t="s">
        <v>45</v>
      </c>
      <c r="O163" s="82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134</v>
      </c>
      <c r="AT163" s="227" t="s">
        <v>130</v>
      </c>
      <c r="AU163" s="227" t="s">
        <v>81</v>
      </c>
      <c r="AY163" s="15" t="s">
        <v>129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81</v>
      </c>
      <c r="BK163" s="228">
        <f>ROUND(I163*H163,2)</f>
        <v>0</v>
      </c>
      <c r="BL163" s="15" t="s">
        <v>134</v>
      </c>
      <c r="BM163" s="227" t="s">
        <v>331</v>
      </c>
    </row>
    <row r="164" s="2" customFormat="1" ht="21.75" customHeight="1">
      <c r="A164" s="36"/>
      <c r="B164" s="37"/>
      <c r="C164" s="216" t="s">
        <v>332</v>
      </c>
      <c r="D164" s="216" t="s">
        <v>130</v>
      </c>
      <c r="E164" s="217" t="s">
        <v>333</v>
      </c>
      <c r="F164" s="218" t="s">
        <v>149</v>
      </c>
      <c r="G164" s="219" t="s">
        <v>133</v>
      </c>
      <c r="H164" s="220">
        <v>1</v>
      </c>
      <c r="I164" s="221"/>
      <c r="J164" s="222">
        <f>ROUND(I164*H164,2)</f>
        <v>0</v>
      </c>
      <c r="K164" s="218" t="s">
        <v>19</v>
      </c>
      <c r="L164" s="42"/>
      <c r="M164" s="223" t="s">
        <v>19</v>
      </c>
      <c r="N164" s="224" t="s">
        <v>45</v>
      </c>
      <c r="O164" s="82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134</v>
      </c>
      <c r="AT164" s="227" t="s">
        <v>130</v>
      </c>
      <c r="AU164" s="227" t="s">
        <v>81</v>
      </c>
      <c r="AY164" s="15" t="s">
        <v>129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134</v>
      </c>
      <c r="BM164" s="227" t="s">
        <v>334</v>
      </c>
    </row>
    <row r="165" s="2" customFormat="1" ht="16.5" customHeight="1">
      <c r="A165" s="36"/>
      <c r="B165" s="37"/>
      <c r="C165" s="216" t="s">
        <v>335</v>
      </c>
      <c r="D165" s="216" t="s">
        <v>130</v>
      </c>
      <c r="E165" s="217" t="s">
        <v>336</v>
      </c>
      <c r="F165" s="218" t="s">
        <v>153</v>
      </c>
      <c r="G165" s="219" t="s">
        <v>154</v>
      </c>
      <c r="H165" s="220">
        <v>16</v>
      </c>
      <c r="I165" s="221"/>
      <c r="J165" s="222">
        <f>ROUND(I165*H165,2)</f>
        <v>0</v>
      </c>
      <c r="K165" s="218" t="s">
        <v>19</v>
      </c>
      <c r="L165" s="42"/>
      <c r="M165" s="223" t="s">
        <v>19</v>
      </c>
      <c r="N165" s="224" t="s">
        <v>45</v>
      </c>
      <c r="O165" s="82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134</v>
      </c>
      <c r="AT165" s="227" t="s">
        <v>130</v>
      </c>
      <c r="AU165" s="227" t="s">
        <v>81</v>
      </c>
      <c r="AY165" s="15" t="s">
        <v>129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81</v>
      </c>
      <c r="BK165" s="228">
        <f>ROUND(I165*H165,2)</f>
        <v>0</v>
      </c>
      <c r="BL165" s="15" t="s">
        <v>134</v>
      </c>
      <c r="BM165" s="227" t="s">
        <v>337</v>
      </c>
    </row>
    <row r="166" s="2" customFormat="1" ht="16.5" customHeight="1">
      <c r="A166" s="36"/>
      <c r="B166" s="37"/>
      <c r="C166" s="216" t="s">
        <v>338</v>
      </c>
      <c r="D166" s="216" t="s">
        <v>130</v>
      </c>
      <c r="E166" s="217" t="s">
        <v>339</v>
      </c>
      <c r="F166" s="218" t="s">
        <v>158</v>
      </c>
      <c r="G166" s="219" t="s">
        <v>133</v>
      </c>
      <c r="H166" s="220">
        <v>1</v>
      </c>
      <c r="I166" s="221"/>
      <c r="J166" s="222">
        <f>ROUND(I166*H166,2)</f>
        <v>0</v>
      </c>
      <c r="K166" s="218" t="s">
        <v>19</v>
      </c>
      <c r="L166" s="42"/>
      <c r="M166" s="223" t="s">
        <v>19</v>
      </c>
      <c r="N166" s="224" t="s">
        <v>45</v>
      </c>
      <c r="O166" s="82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134</v>
      </c>
      <c r="AT166" s="227" t="s">
        <v>130</v>
      </c>
      <c r="AU166" s="227" t="s">
        <v>81</v>
      </c>
      <c r="AY166" s="15" t="s">
        <v>129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81</v>
      </c>
      <c r="BK166" s="228">
        <f>ROUND(I166*H166,2)</f>
        <v>0</v>
      </c>
      <c r="BL166" s="15" t="s">
        <v>134</v>
      </c>
      <c r="BM166" s="227" t="s">
        <v>340</v>
      </c>
    </row>
    <row r="167" s="11" customFormat="1" ht="25.92" customHeight="1">
      <c r="A167" s="11"/>
      <c r="B167" s="202"/>
      <c r="C167" s="203"/>
      <c r="D167" s="204" t="s">
        <v>73</v>
      </c>
      <c r="E167" s="205" t="s">
        <v>341</v>
      </c>
      <c r="F167" s="205" t="s">
        <v>342</v>
      </c>
      <c r="G167" s="203"/>
      <c r="H167" s="203"/>
      <c r="I167" s="206"/>
      <c r="J167" s="207">
        <f>BK167</f>
        <v>0</v>
      </c>
      <c r="K167" s="203"/>
      <c r="L167" s="208"/>
      <c r="M167" s="209"/>
      <c r="N167" s="210"/>
      <c r="O167" s="210"/>
      <c r="P167" s="211">
        <f>SUM(P168:P174)</f>
        <v>0</v>
      </c>
      <c r="Q167" s="210"/>
      <c r="R167" s="211">
        <f>SUM(R168:R174)</f>
        <v>0</v>
      </c>
      <c r="S167" s="210"/>
      <c r="T167" s="212">
        <f>SUM(T168:T174)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13" t="s">
        <v>81</v>
      </c>
      <c r="AT167" s="214" t="s">
        <v>73</v>
      </c>
      <c r="AU167" s="214" t="s">
        <v>74</v>
      </c>
      <c r="AY167" s="213" t="s">
        <v>129</v>
      </c>
      <c r="BK167" s="215">
        <f>SUM(BK168:BK174)</f>
        <v>0</v>
      </c>
    </row>
    <row r="168" s="2" customFormat="1" ht="33" customHeight="1">
      <c r="A168" s="36"/>
      <c r="B168" s="37"/>
      <c r="C168" s="216" t="s">
        <v>343</v>
      </c>
      <c r="D168" s="216" t="s">
        <v>130</v>
      </c>
      <c r="E168" s="217" t="s">
        <v>344</v>
      </c>
      <c r="F168" s="218" t="s">
        <v>208</v>
      </c>
      <c r="G168" s="219" t="s">
        <v>133</v>
      </c>
      <c r="H168" s="220">
        <v>1</v>
      </c>
      <c r="I168" s="221"/>
      <c r="J168" s="222">
        <f>ROUND(I168*H168,2)</f>
        <v>0</v>
      </c>
      <c r="K168" s="218" t="s">
        <v>19</v>
      </c>
      <c r="L168" s="42"/>
      <c r="M168" s="223" t="s">
        <v>19</v>
      </c>
      <c r="N168" s="224" t="s">
        <v>45</v>
      </c>
      <c r="O168" s="82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134</v>
      </c>
      <c r="AT168" s="227" t="s">
        <v>130</v>
      </c>
      <c r="AU168" s="227" t="s">
        <v>81</v>
      </c>
      <c r="AY168" s="15" t="s">
        <v>129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81</v>
      </c>
      <c r="BK168" s="228">
        <f>ROUND(I168*H168,2)</f>
        <v>0</v>
      </c>
      <c r="BL168" s="15" t="s">
        <v>134</v>
      </c>
      <c r="BM168" s="227" t="s">
        <v>345</v>
      </c>
    </row>
    <row r="169" s="2" customFormat="1" ht="21.75" customHeight="1">
      <c r="A169" s="36"/>
      <c r="B169" s="37"/>
      <c r="C169" s="216" t="s">
        <v>346</v>
      </c>
      <c r="D169" s="216" t="s">
        <v>130</v>
      </c>
      <c r="E169" s="217" t="s">
        <v>347</v>
      </c>
      <c r="F169" s="218" t="s">
        <v>137</v>
      </c>
      <c r="G169" s="219" t="s">
        <v>133</v>
      </c>
      <c r="H169" s="220">
        <v>1</v>
      </c>
      <c r="I169" s="221"/>
      <c r="J169" s="222">
        <f>ROUND(I169*H169,2)</f>
        <v>0</v>
      </c>
      <c r="K169" s="218" t="s">
        <v>19</v>
      </c>
      <c r="L169" s="42"/>
      <c r="M169" s="223" t="s">
        <v>19</v>
      </c>
      <c r="N169" s="224" t="s">
        <v>45</v>
      </c>
      <c r="O169" s="82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134</v>
      </c>
      <c r="AT169" s="227" t="s">
        <v>130</v>
      </c>
      <c r="AU169" s="227" t="s">
        <v>81</v>
      </c>
      <c r="AY169" s="15" t="s">
        <v>129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81</v>
      </c>
      <c r="BK169" s="228">
        <f>ROUND(I169*H169,2)</f>
        <v>0</v>
      </c>
      <c r="BL169" s="15" t="s">
        <v>134</v>
      </c>
      <c r="BM169" s="227" t="s">
        <v>348</v>
      </c>
    </row>
    <row r="170" s="2" customFormat="1" ht="16.5" customHeight="1">
      <c r="A170" s="36"/>
      <c r="B170" s="37"/>
      <c r="C170" s="216" t="s">
        <v>349</v>
      </c>
      <c r="D170" s="216" t="s">
        <v>130</v>
      </c>
      <c r="E170" s="217" t="s">
        <v>350</v>
      </c>
      <c r="F170" s="218" t="s">
        <v>141</v>
      </c>
      <c r="G170" s="219" t="s">
        <v>133</v>
      </c>
      <c r="H170" s="220">
        <v>1</v>
      </c>
      <c r="I170" s="221"/>
      <c r="J170" s="222">
        <f>ROUND(I170*H170,2)</f>
        <v>0</v>
      </c>
      <c r="K170" s="218" t="s">
        <v>19</v>
      </c>
      <c r="L170" s="42"/>
      <c r="M170" s="223" t="s">
        <v>19</v>
      </c>
      <c r="N170" s="224" t="s">
        <v>45</v>
      </c>
      <c r="O170" s="82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134</v>
      </c>
      <c r="AT170" s="227" t="s">
        <v>130</v>
      </c>
      <c r="AU170" s="227" t="s">
        <v>81</v>
      </c>
      <c r="AY170" s="15" t="s">
        <v>129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81</v>
      </c>
      <c r="BK170" s="228">
        <f>ROUND(I170*H170,2)</f>
        <v>0</v>
      </c>
      <c r="BL170" s="15" t="s">
        <v>134</v>
      </c>
      <c r="BM170" s="227" t="s">
        <v>351</v>
      </c>
    </row>
    <row r="171" s="2" customFormat="1" ht="21.75" customHeight="1">
      <c r="A171" s="36"/>
      <c r="B171" s="37"/>
      <c r="C171" s="216" t="s">
        <v>352</v>
      </c>
      <c r="D171" s="216" t="s">
        <v>130</v>
      </c>
      <c r="E171" s="217" t="s">
        <v>353</v>
      </c>
      <c r="F171" s="218" t="s">
        <v>145</v>
      </c>
      <c r="G171" s="219" t="s">
        <v>133</v>
      </c>
      <c r="H171" s="220">
        <v>1</v>
      </c>
      <c r="I171" s="221"/>
      <c r="J171" s="222">
        <f>ROUND(I171*H171,2)</f>
        <v>0</v>
      </c>
      <c r="K171" s="218" t="s">
        <v>19</v>
      </c>
      <c r="L171" s="42"/>
      <c r="M171" s="223" t="s">
        <v>19</v>
      </c>
      <c r="N171" s="224" t="s">
        <v>45</v>
      </c>
      <c r="O171" s="82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134</v>
      </c>
      <c r="AT171" s="227" t="s">
        <v>130</v>
      </c>
      <c r="AU171" s="227" t="s">
        <v>81</v>
      </c>
      <c r="AY171" s="15" t="s">
        <v>129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134</v>
      </c>
      <c r="BM171" s="227" t="s">
        <v>354</v>
      </c>
    </row>
    <row r="172" s="2" customFormat="1" ht="21.75" customHeight="1">
      <c r="A172" s="36"/>
      <c r="B172" s="37"/>
      <c r="C172" s="216" t="s">
        <v>355</v>
      </c>
      <c r="D172" s="216" t="s">
        <v>130</v>
      </c>
      <c r="E172" s="217" t="s">
        <v>356</v>
      </c>
      <c r="F172" s="218" t="s">
        <v>149</v>
      </c>
      <c r="G172" s="219" t="s">
        <v>133</v>
      </c>
      <c r="H172" s="220">
        <v>1</v>
      </c>
      <c r="I172" s="221"/>
      <c r="J172" s="222">
        <f>ROUND(I172*H172,2)</f>
        <v>0</v>
      </c>
      <c r="K172" s="218" t="s">
        <v>19</v>
      </c>
      <c r="L172" s="42"/>
      <c r="M172" s="223" t="s">
        <v>19</v>
      </c>
      <c r="N172" s="224" t="s">
        <v>45</v>
      </c>
      <c r="O172" s="82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134</v>
      </c>
      <c r="AT172" s="227" t="s">
        <v>130</v>
      </c>
      <c r="AU172" s="227" t="s">
        <v>81</v>
      </c>
      <c r="AY172" s="15" t="s">
        <v>129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81</v>
      </c>
      <c r="BK172" s="228">
        <f>ROUND(I172*H172,2)</f>
        <v>0</v>
      </c>
      <c r="BL172" s="15" t="s">
        <v>134</v>
      </c>
      <c r="BM172" s="227" t="s">
        <v>357</v>
      </c>
    </row>
    <row r="173" s="2" customFormat="1" ht="16.5" customHeight="1">
      <c r="A173" s="36"/>
      <c r="B173" s="37"/>
      <c r="C173" s="216" t="s">
        <v>358</v>
      </c>
      <c r="D173" s="216" t="s">
        <v>130</v>
      </c>
      <c r="E173" s="217" t="s">
        <v>359</v>
      </c>
      <c r="F173" s="218" t="s">
        <v>153</v>
      </c>
      <c r="G173" s="219" t="s">
        <v>154</v>
      </c>
      <c r="H173" s="220">
        <v>16</v>
      </c>
      <c r="I173" s="221"/>
      <c r="J173" s="222">
        <f>ROUND(I173*H173,2)</f>
        <v>0</v>
      </c>
      <c r="K173" s="218" t="s">
        <v>19</v>
      </c>
      <c r="L173" s="42"/>
      <c r="M173" s="223" t="s">
        <v>19</v>
      </c>
      <c r="N173" s="224" t="s">
        <v>45</v>
      </c>
      <c r="O173" s="82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134</v>
      </c>
      <c r="AT173" s="227" t="s">
        <v>130</v>
      </c>
      <c r="AU173" s="227" t="s">
        <v>81</v>
      </c>
      <c r="AY173" s="15" t="s">
        <v>129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134</v>
      </c>
      <c r="BM173" s="227" t="s">
        <v>360</v>
      </c>
    </row>
    <row r="174" s="2" customFormat="1" ht="16.5" customHeight="1">
      <c r="A174" s="36"/>
      <c r="B174" s="37"/>
      <c r="C174" s="216" t="s">
        <v>361</v>
      </c>
      <c r="D174" s="216" t="s">
        <v>130</v>
      </c>
      <c r="E174" s="217" t="s">
        <v>362</v>
      </c>
      <c r="F174" s="218" t="s">
        <v>158</v>
      </c>
      <c r="G174" s="219" t="s">
        <v>133</v>
      </c>
      <c r="H174" s="220">
        <v>1</v>
      </c>
      <c r="I174" s="221"/>
      <c r="J174" s="222">
        <f>ROUND(I174*H174,2)</f>
        <v>0</v>
      </c>
      <c r="K174" s="218" t="s">
        <v>19</v>
      </c>
      <c r="L174" s="42"/>
      <c r="M174" s="229" t="s">
        <v>19</v>
      </c>
      <c r="N174" s="230" t="s">
        <v>45</v>
      </c>
      <c r="O174" s="231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134</v>
      </c>
      <c r="AT174" s="227" t="s">
        <v>130</v>
      </c>
      <c r="AU174" s="227" t="s">
        <v>81</v>
      </c>
      <c r="AY174" s="15" t="s">
        <v>129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81</v>
      </c>
      <c r="BK174" s="228">
        <f>ROUND(I174*H174,2)</f>
        <v>0</v>
      </c>
      <c r="BL174" s="15" t="s">
        <v>134</v>
      </c>
      <c r="BM174" s="227" t="s">
        <v>363</v>
      </c>
    </row>
    <row r="175" s="2" customFormat="1" ht="6.96" customHeight="1">
      <c r="A175" s="36"/>
      <c r="B175" s="57"/>
      <c r="C175" s="58"/>
      <c r="D175" s="58"/>
      <c r="E175" s="58"/>
      <c r="F175" s="58"/>
      <c r="G175" s="58"/>
      <c r="H175" s="58"/>
      <c r="I175" s="173"/>
      <c r="J175" s="58"/>
      <c r="K175" s="58"/>
      <c r="L175" s="42"/>
      <c r="M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</sheetData>
  <sheetProtection sheet="1" autoFilter="0" formatColumns="0" formatRows="0" objects="1" scenarios="1" spinCount="100000" saltValue="GBfmfdQbb6H+qqm3EAumzFQGQXOH/cNJn52nHTW3sEJ1dGjBunwPPzwDmh67yS7q5pB0CmpEmyM2GmzxKIRQlg==" hashValue="EF7mBumBnQM/cwOCu4w3IVfJnPnqld4nN8q1AbA5McPf5N8nbsAIrUktiM+akq1FOdrNVpML3sri68SQd5hivA==" algorithmName="SHA-512" password="CC35"/>
  <autoFilter ref="C94:K1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Stavební úpravy a přístavba objektu FLD-1.etapa- AVT</v>
      </c>
      <c r="F7" s="142"/>
      <c r="G7" s="142"/>
      <c r="H7" s="142"/>
      <c r="I7" s="136"/>
      <c r="L7" s="18"/>
    </row>
    <row r="8" s="2" customFormat="1" ht="12" customHeight="1">
      <c r="A8" s="36"/>
      <c r="B8" s="42"/>
      <c r="C8" s="36"/>
      <c r="D8" s="142" t="s">
        <v>93</v>
      </c>
      <c r="E8" s="36"/>
      <c r="F8" s="36"/>
      <c r="G8" s="36"/>
      <c r="H8" s="36"/>
      <c r="I8" s="144"/>
      <c r="J8" s="36"/>
      <c r="K8" s="36"/>
      <c r="L8" s="14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6" t="s">
        <v>364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2" t="s">
        <v>18</v>
      </c>
      <c r="E11" s="36"/>
      <c r="F11" s="131" t="s">
        <v>19</v>
      </c>
      <c r="G11" s="36"/>
      <c r="H11" s="36"/>
      <c r="I11" s="147" t="s">
        <v>20</v>
      </c>
      <c r="J11" s="131" t="s">
        <v>19</v>
      </c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2" t="s">
        <v>21</v>
      </c>
      <c r="E12" s="36"/>
      <c r="F12" s="131" t="s">
        <v>22</v>
      </c>
      <c r="G12" s="36"/>
      <c r="H12" s="36"/>
      <c r="I12" s="147" t="s">
        <v>23</v>
      </c>
      <c r="J12" s="148" t="str">
        <f>'Rekapitulace stavby'!AN8</f>
        <v>18. 6. 2020</v>
      </c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4"/>
      <c r="J13" s="36"/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25</v>
      </c>
      <c r="E14" s="36"/>
      <c r="F14" s="36"/>
      <c r="G14" s="36"/>
      <c r="H14" s="36"/>
      <c r="I14" s="147" t="s">
        <v>26</v>
      </c>
      <c r="J14" s="131" t="s">
        <v>97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27</v>
      </c>
      <c r="F15" s="36"/>
      <c r="G15" s="36"/>
      <c r="H15" s="36"/>
      <c r="I15" s="147" t="s">
        <v>28</v>
      </c>
      <c r="J15" s="131" t="s">
        <v>98</v>
      </c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4"/>
      <c r="J16" s="36"/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2" t="s">
        <v>29</v>
      </c>
      <c r="E17" s="36"/>
      <c r="F17" s="36"/>
      <c r="G17" s="36"/>
      <c r="H17" s="36"/>
      <c r="I17" s="147" t="s">
        <v>26</v>
      </c>
      <c r="J17" s="31" t="str">
        <f>'Rekapitulace stavby'!AN13</f>
        <v>Vyplň údaj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7" t="s">
        <v>28</v>
      </c>
      <c r="J18" s="31" t="str">
        <f>'Rekapitulace stavby'!AN14</f>
        <v>Vyplň údaj</v>
      </c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4"/>
      <c r="J19" s="36"/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2" t="s">
        <v>31</v>
      </c>
      <c r="E20" s="36"/>
      <c r="F20" s="36"/>
      <c r="G20" s="36"/>
      <c r="H20" s="36"/>
      <c r="I20" s="147" t="s">
        <v>26</v>
      </c>
      <c r="J20" s="131" t="s">
        <v>19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33</v>
      </c>
      <c r="F21" s="36"/>
      <c r="G21" s="36"/>
      <c r="H21" s="36"/>
      <c r="I21" s="147" t="s">
        <v>28</v>
      </c>
      <c r="J21" s="131" t="s">
        <v>19</v>
      </c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4"/>
      <c r="J22" s="36"/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2" t="s">
        <v>36</v>
      </c>
      <c r="E23" s="36"/>
      <c r="F23" s="36"/>
      <c r="G23" s="36"/>
      <c r="H23" s="36"/>
      <c r="I23" s="147" t="s">
        <v>26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37</v>
      </c>
      <c r="F24" s="36"/>
      <c r="G24" s="36"/>
      <c r="H24" s="36"/>
      <c r="I24" s="147" t="s">
        <v>28</v>
      </c>
      <c r="J24" s="131" t="s">
        <v>19</v>
      </c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4"/>
      <c r="J25" s="36"/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2" t="s">
        <v>38</v>
      </c>
      <c r="E26" s="36"/>
      <c r="F26" s="36"/>
      <c r="G26" s="36"/>
      <c r="H26" s="36"/>
      <c r="I26" s="144"/>
      <c r="J26" s="36"/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49"/>
      <c r="B27" s="150"/>
      <c r="C27" s="149"/>
      <c r="D27" s="149"/>
      <c r="E27" s="151" t="s">
        <v>99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4"/>
      <c r="E29" s="154"/>
      <c r="F29" s="154"/>
      <c r="G29" s="154"/>
      <c r="H29" s="154"/>
      <c r="I29" s="155"/>
      <c r="J29" s="154"/>
      <c r="K29" s="154"/>
      <c r="L29" s="14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6" t="s">
        <v>40</v>
      </c>
      <c r="E30" s="36"/>
      <c r="F30" s="36"/>
      <c r="G30" s="36"/>
      <c r="H30" s="36"/>
      <c r="I30" s="144"/>
      <c r="J30" s="157">
        <f>ROUND(J84, 2)</f>
        <v>0</v>
      </c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8" t="s">
        <v>42</v>
      </c>
      <c r="G32" s="36"/>
      <c r="H32" s="36"/>
      <c r="I32" s="159" t="s">
        <v>41</v>
      </c>
      <c r="J32" s="158" t="s">
        <v>43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44</v>
      </c>
      <c r="E33" s="142" t="s">
        <v>45</v>
      </c>
      <c r="F33" s="161">
        <f>ROUND((SUM(BE84:BE93)),  2)</f>
        <v>0</v>
      </c>
      <c r="G33" s="36"/>
      <c r="H33" s="36"/>
      <c r="I33" s="162">
        <v>0.20999999999999999</v>
      </c>
      <c r="J33" s="161">
        <f>ROUND(((SUM(BE84:BE93))*I33),  2)</f>
        <v>0</v>
      </c>
      <c r="K33" s="36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2" t="s">
        <v>46</v>
      </c>
      <c r="F34" s="161">
        <f>ROUND((SUM(BF84:BF93)),  2)</f>
        <v>0</v>
      </c>
      <c r="G34" s="36"/>
      <c r="H34" s="36"/>
      <c r="I34" s="162">
        <v>0.14999999999999999</v>
      </c>
      <c r="J34" s="161">
        <f>ROUND(((SUM(BF84:BF93))*I34),  2)</f>
        <v>0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2" t="s">
        <v>47</v>
      </c>
      <c r="F35" s="161">
        <f>ROUND((SUM(BG84:BG93)),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2" t="s">
        <v>48</v>
      </c>
      <c r="F36" s="161">
        <f>ROUND((SUM(BH84:BH93)),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49</v>
      </c>
      <c r="F37" s="161">
        <f>ROUND((SUM(BI84:BI93)),  2)</f>
        <v>0</v>
      </c>
      <c r="G37" s="36"/>
      <c r="H37" s="36"/>
      <c r="I37" s="162">
        <v>0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4"/>
      <c r="J38" s="36"/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71"/>
      <c r="C40" s="172"/>
      <c r="D40" s="172"/>
      <c r="E40" s="172"/>
      <c r="F40" s="172"/>
      <c r="G40" s="172"/>
      <c r="H40" s="172"/>
      <c r="I40" s="173"/>
      <c r="J40" s="172"/>
      <c r="K40" s="172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74"/>
      <c r="C44" s="175"/>
      <c r="D44" s="175"/>
      <c r="E44" s="175"/>
      <c r="F44" s="175"/>
      <c r="G44" s="175"/>
      <c r="H44" s="175"/>
      <c r="I44" s="176"/>
      <c r="J44" s="175"/>
      <c r="K44" s="175"/>
      <c r="L44" s="14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100</v>
      </c>
      <c r="D45" s="38"/>
      <c r="E45" s="38"/>
      <c r="F45" s="38"/>
      <c r="G45" s="38"/>
      <c r="H45" s="38"/>
      <c r="I45" s="144"/>
      <c r="J45" s="38"/>
      <c r="K45" s="38"/>
      <c r="L45" s="14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44"/>
      <c r="J46" s="38"/>
      <c r="K46" s="38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77" t="str">
        <f>E7</f>
        <v>Stavební úpravy a přístavba objektu FLD-1.etapa- AVT</v>
      </c>
      <c r="F48" s="30"/>
      <c r="G48" s="30"/>
      <c r="H48" s="30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93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2020-017-D2-11 - VRN - vedlejší rozpočtové náklady  </v>
      </c>
      <c r="F50" s="38"/>
      <c r="G50" s="38"/>
      <c r="H50" s="38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44"/>
      <c r="J51" s="38"/>
      <c r="K51" s="38"/>
      <c r="L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KAMÝCKÁ 1176, PRAHA - SUCHDOL </v>
      </c>
      <c r="G52" s="38"/>
      <c r="H52" s="38"/>
      <c r="I52" s="147" t="s">
        <v>23</v>
      </c>
      <c r="J52" s="70" t="str">
        <f>IF(J12="","",J12)</f>
        <v>18. 6. 2020</v>
      </c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ČZU V PRAZE, FAKULTA LESNICKÁ A DŘEVAŘSKÁ, Praha 6</v>
      </c>
      <c r="G54" s="38"/>
      <c r="H54" s="38"/>
      <c r="I54" s="147" t="s">
        <v>31</v>
      </c>
      <c r="J54" s="34" t="str">
        <f>E21</f>
        <v>Ing. Vladimír Čapka Gerstnerova 5/658 Praha 7</v>
      </c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47" t="s">
        <v>36</v>
      </c>
      <c r="J55" s="34" t="str">
        <f>E24</f>
        <v>Ing. Dana Mlejnková</v>
      </c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44"/>
      <c r="J56" s="38"/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78" t="s">
        <v>101</v>
      </c>
      <c r="D57" s="179"/>
      <c r="E57" s="179"/>
      <c r="F57" s="179"/>
      <c r="G57" s="179"/>
      <c r="H57" s="179"/>
      <c r="I57" s="180"/>
      <c r="J57" s="181" t="s">
        <v>102</v>
      </c>
      <c r="K57" s="179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44"/>
      <c r="J58" s="38"/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82" t="s">
        <v>72</v>
      </c>
      <c r="D59" s="38"/>
      <c r="E59" s="38"/>
      <c r="F59" s="38"/>
      <c r="G59" s="38"/>
      <c r="H59" s="38"/>
      <c r="I59" s="144"/>
      <c r="J59" s="100">
        <f>J84</f>
        <v>0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103</v>
      </c>
    </row>
    <row r="60" s="9" customFormat="1" ht="24.96" customHeight="1">
      <c r="A60" s="9"/>
      <c r="B60" s="183"/>
      <c r="C60" s="184"/>
      <c r="D60" s="185" t="s">
        <v>365</v>
      </c>
      <c r="E60" s="186"/>
      <c r="F60" s="186"/>
      <c r="G60" s="186"/>
      <c r="H60" s="186"/>
      <c r="I60" s="187"/>
      <c r="J60" s="188">
        <f>J85</f>
        <v>0</v>
      </c>
      <c r="K60" s="184"/>
      <c r="L60" s="18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34"/>
      <c r="C61" s="123"/>
      <c r="D61" s="235" t="s">
        <v>366</v>
      </c>
      <c r="E61" s="236"/>
      <c r="F61" s="236"/>
      <c r="G61" s="236"/>
      <c r="H61" s="236"/>
      <c r="I61" s="237"/>
      <c r="J61" s="238">
        <f>J86</f>
        <v>0</v>
      </c>
      <c r="K61" s="123"/>
      <c r="L61" s="23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34"/>
      <c r="C62" s="123"/>
      <c r="D62" s="235" t="s">
        <v>367</v>
      </c>
      <c r="E62" s="236"/>
      <c r="F62" s="236"/>
      <c r="G62" s="236"/>
      <c r="H62" s="236"/>
      <c r="I62" s="237"/>
      <c r="J62" s="238">
        <f>J88</f>
        <v>0</v>
      </c>
      <c r="K62" s="123"/>
      <c r="L62" s="23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34"/>
      <c r="C63" s="123"/>
      <c r="D63" s="235" t="s">
        <v>368</v>
      </c>
      <c r="E63" s="236"/>
      <c r="F63" s="236"/>
      <c r="G63" s="236"/>
      <c r="H63" s="236"/>
      <c r="I63" s="237"/>
      <c r="J63" s="238">
        <f>J90</f>
        <v>0</v>
      </c>
      <c r="K63" s="123"/>
      <c r="L63" s="23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34"/>
      <c r="C64" s="123"/>
      <c r="D64" s="235" t="s">
        <v>369</v>
      </c>
      <c r="E64" s="236"/>
      <c r="F64" s="236"/>
      <c r="G64" s="236"/>
      <c r="H64" s="236"/>
      <c r="I64" s="237"/>
      <c r="J64" s="238">
        <f>J92</f>
        <v>0</v>
      </c>
      <c r="K64" s="123"/>
      <c r="L64" s="23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144"/>
      <c r="J65" s="38"/>
      <c r="K65" s="38"/>
      <c r="L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173"/>
      <c r="J66" s="58"/>
      <c r="K66" s="58"/>
      <c r="L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176"/>
      <c r="J70" s="60"/>
      <c r="K70" s="60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114</v>
      </c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77" t="str">
        <f>E7</f>
        <v>Stavební úpravy a přístavba objektu FLD-1.etapa- AVT</v>
      </c>
      <c r="F74" s="30"/>
      <c r="G74" s="30"/>
      <c r="H74" s="30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93</v>
      </c>
      <c r="D75" s="38"/>
      <c r="E75" s="38"/>
      <c r="F75" s="38"/>
      <c r="G75" s="38"/>
      <c r="H75" s="38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 xml:space="preserve">2020-017-D2-11 - VRN - vedlejší rozpočtové náklady  </v>
      </c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 xml:space="preserve">KAMÝCKÁ 1176, PRAHA - SUCHDOL </v>
      </c>
      <c r="G78" s="38"/>
      <c r="H78" s="38"/>
      <c r="I78" s="147" t="s">
        <v>23</v>
      </c>
      <c r="J78" s="70" t="str">
        <f>IF(J12="","",J12)</f>
        <v>18. 6. 2020</v>
      </c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>ČZU V PRAZE, FAKULTA LESNICKÁ A DŘEVAŘSKÁ, Praha 6</v>
      </c>
      <c r="G80" s="38"/>
      <c r="H80" s="38"/>
      <c r="I80" s="147" t="s">
        <v>31</v>
      </c>
      <c r="J80" s="34" t="str">
        <f>E21</f>
        <v>Ing. Vladimír Čapka Gerstnerova 5/658 Praha 7</v>
      </c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147" t="s">
        <v>36</v>
      </c>
      <c r="J81" s="34" t="str">
        <f>E24</f>
        <v>Ing. Dana Mlejnková</v>
      </c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90"/>
      <c r="B83" s="191"/>
      <c r="C83" s="192" t="s">
        <v>115</v>
      </c>
      <c r="D83" s="193" t="s">
        <v>59</v>
      </c>
      <c r="E83" s="193" t="s">
        <v>55</v>
      </c>
      <c r="F83" s="193" t="s">
        <v>56</v>
      </c>
      <c r="G83" s="193" t="s">
        <v>116</v>
      </c>
      <c r="H83" s="193" t="s">
        <v>117</v>
      </c>
      <c r="I83" s="194" t="s">
        <v>118</v>
      </c>
      <c r="J83" s="193" t="s">
        <v>102</v>
      </c>
      <c r="K83" s="195" t="s">
        <v>119</v>
      </c>
      <c r="L83" s="196"/>
      <c r="M83" s="90" t="s">
        <v>19</v>
      </c>
      <c r="N83" s="91" t="s">
        <v>44</v>
      </c>
      <c r="O83" s="91" t="s">
        <v>120</v>
      </c>
      <c r="P83" s="91" t="s">
        <v>121</v>
      </c>
      <c r="Q83" s="91" t="s">
        <v>122</v>
      </c>
      <c r="R83" s="91" t="s">
        <v>123</v>
      </c>
      <c r="S83" s="91" t="s">
        <v>124</v>
      </c>
      <c r="T83" s="92" t="s">
        <v>125</v>
      </c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</row>
    <row r="84" s="2" customFormat="1" ht="22.8" customHeight="1">
      <c r="A84" s="36"/>
      <c r="B84" s="37"/>
      <c r="C84" s="97" t="s">
        <v>126</v>
      </c>
      <c r="D84" s="38"/>
      <c r="E84" s="38"/>
      <c r="F84" s="38"/>
      <c r="G84" s="38"/>
      <c r="H84" s="38"/>
      <c r="I84" s="144"/>
      <c r="J84" s="197">
        <f>BK84</f>
        <v>0</v>
      </c>
      <c r="K84" s="38"/>
      <c r="L84" s="42"/>
      <c r="M84" s="93"/>
      <c r="N84" s="198"/>
      <c r="O84" s="94"/>
      <c r="P84" s="199">
        <f>P85</f>
        <v>0</v>
      </c>
      <c r="Q84" s="94"/>
      <c r="R84" s="199">
        <f>R85</f>
        <v>0</v>
      </c>
      <c r="S84" s="94"/>
      <c r="T84" s="200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73</v>
      </c>
      <c r="AU84" s="15" t="s">
        <v>103</v>
      </c>
      <c r="BK84" s="201">
        <f>BK85</f>
        <v>0</v>
      </c>
    </row>
    <row r="85" s="11" customFormat="1" ht="25.92" customHeight="1">
      <c r="A85" s="11"/>
      <c r="B85" s="202"/>
      <c r="C85" s="203"/>
      <c r="D85" s="204" t="s">
        <v>73</v>
      </c>
      <c r="E85" s="205" t="s">
        <v>370</v>
      </c>
      <c r="F85" s="205" t="s">
        <v>371</v>
      </c>
      <c r="G85" s="203"/>
      <c r="H85" s="203"/>
      <c r="I85" s="206"/>
      <c r="J85" s="207">
        <f>BK85</f>
        <v>0</v>
      </c>
      <c r="K85" s="203"/>
      <c r="L85" s="208"/>
      <c r="M85" s="209"/>
      <c r="N85" s="210"/>
      <c r="O85" s="210"/>
      <c r="P85" s="211">
        <f>P86+P88+P90+P92</f>
        <v>0</v>
      </c>
      <c r="Q85" s="210"/>
      <c r="R85" s="211">
        <f>R86+R88+R90+R92</f>
        <v>0</v>
      </c>
      <c r="S85" s="210"/>
      <c r="T85" s="212">
        <f>T86+T88+T90+T92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13" t="s">
        <v>147</v>
      </c>
      <c r="AT85" s="214" t="s">
        <v>73</v>
      </c>
      <c r="AU85" s="214" t="s">
        <v>74</v>
      </c>
      <c r="AY85" s="213" t="s">
        <v>129</v>
      </c>
      <c r="BK85" s="215">
        <f>BK86+BK88+BK90+BK92</f>
        <v>0</v>
      </c>
    </row>
    <row r="86" s="11" customFormat="1" ht="22.8" customHeight="1">
      <c r="A86" s="11"/>
      <c r="B86" s="202"/>
      <c r="C86" s="203"/>
      <c r="D86" s="204" t="s">
        <v>73</v>
      </c>
      <c r="E86" s="240" t="s">
        <v>372</v>
      </c>
      <c r="F86" s="240" t="s">
        <v>373</v>
      </c>
      <c r="G86" s="203"/>
      <c r="H86" s="203"/>
      <c r="I86" s="206"/>
      <c r="J86" s="241">
        <f>BK86</f>
        <v>0</v>
      </c>
      <c r="K86" s="203"/>
      <c r="L86" s="208"/>
      <c r="M86" s="209"/>
      <c r="N86" s="210"/>
      <c r="O86" s="210"/>
      <c r="P86" s="211">
        <f>P87</f>
        <v>0</v>
      </c>
      <c r="Q86" s="210"/>
      <c r="R86" s="211">
        <f>R87</f>
        <v>0</v>
      </c>
      <c r="S86" s="210"/>
      <c r="T86" s="212">
        <f>T87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13" t="s">
        <v>147</v>
      </c>
      <c r="AT86" s="214" t="s">
        <v>73</v>
      </c>
      <c r="AU86" s="214" t="s">
        <v>81</v>
      </c>
      <c r="AY86" s="213" t="s">
        <v>129</v>
      </c>
      <c r="BK86" s="215">
        <f>BK87</f>
        <v>0</v>
      </c>
    </row>
    <row r="87" s="2" customFormat="1" ht="16.5" customHeight="1">
      <c r="A87" s="36"/>
      <c r="B87" s="37"/>
      <c r="C87" s="216" t="s">
        <v>81</v>
      </c>
      <c r="D87" s="216" t="s">
        <v>130</v>
      </c>
      <c r="E87" s="217" t="s">
        <v>374</v>
      </c>
      <c r="F87" s="218" t="s">
        <v>373</v>
      </c>
      <c r="G87" s="219" t="s">
        <v>375</v>
      </c>
      <c r="H87" s="242"/>
      <c r="I87" s="221"/>
      <c r="J87" s="222">
        <f>ROUND(I87*H87,2)</f>
        <v>0</v>
      </c>
      <c r="K87" s="218" t="s">
        <v>376</v>
      </c>
      <c r="L87" s="42"/>
      <c r="M87" s="223" t="s">
        <v>19</v>
      </c>
      <c r="N87" s="224" t="s">
        <v>45</v>
      </c>
      <c r="O87" s="82"/>
      <c r="P87" s="225">
        <f>O87*H87</f>
        <v>0</v>
      </c>
      <c r="Q87" s="225">
        <v>0</v>
      </c>
      <c r="R87" s="225">
        <f>Q87*H87</f>
        <v>0</v>
      </c>
      <c r="S87" s="225">
        <v>0</v>
      </c>
      <c r="T87" s="22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7" t="s">
        <v>377</v>
      </c>
      <c r="AT87" s="227" t="s">
        <v>130</v>
      </c>
      <c r="AU87" s="227" t="s">
        <v>83</v>
      </c>
      <c r="AY87" s="15" t="s">
        <v>129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5" t="s">
        <v>81</v>
      </c>
      <c r="BK87" s="228">
        <f>ROUND(I87*H87,2)</f>
        <v>0</v>
      </c>
      <c r="BL87" s="15" t="s">
        <v>377</v>
      </c>
      <c r="BM87" s="227" t="s">
        <v>378</v>
      </c>
    </row>
    <row r="88" s="11" customFormat="1" ht="22.8" customHeight="1">
      <c r="A88" s="11"/>
      <c r="B88" s="202"/>
      <c r="C88" s="203"/>
      <c r="D88" s="204" t="s">
        <v>73</v>
      </c>
      <c r="E88" s="240" t="s">
        <v>379</v>
      </c>
      <c r="F88" s="240" t="s">
        <v>380</v>
      </c>
      <c r="G88" s="203"/>
      <c r="H88" s="203"/>
      <c r="I88" s="206"/>
      <c r="J88" s="241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0</v>
      </c>
      <c r="S88" s="210"/>
      <c r="T88" s="212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13" t="s">
        <v>147</v>
      </c>
      <c r="AT88" s="214" t="s">
        <v>73</v>
      </c>
      <c r="AU88" s="214" t="s">
        <v>81</v>
      </c>
      <c r="AY88" s="213" t="s">
        <v>129</v>
      </c>
      <c r="BK88" s="215">
        <f>BK89</f>
        <v>0</v>
      </c>
    </row>
    <row r="89" s="2" customFormat="1" ht="16.5" customHeight="1">
      <c r="A89" s="36"/>
      <c r="B89" s="37"/>
      <c r="C89" s="216" t="s">
        <v>83</v>
      </c>
      <c r="D89" s="216" t="s">
        <v>130</v>
      </c>
      <c r="E89" s="217" t="s">
        <v>381</v>
      </c>
      <c r="F89" s="218" t="s">
        <v>382</v>
      </c>
      <c r="G89" s="219" t="s">
        <v>375</v>
      </c>
      <c r="H89" s="242"/>
      <c r="I89" s="221"/>
      <c r="J89" s="222">
        <f>ROUND(I89*H89,2)</f>
        <v>0</v>
      </c>
      <c r="K89" s="218" t="s">
        <v>376</v>
      </c>
      <c r="L89" s="42"/>
      <c r="M89" s="223" t="s">
        <v>19</v>
      </c>
      <c r="N89" s="224" t="s">
        <v>45</v>
      </c>
      <c r="O89" s="82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7" t="s">
        <v>377</v>
      </c>
      <c r="AT89" s="227" t="s">
        <v>130</v>
      </c>
      <c r="AU89" s="227" t="s">
        <v>83</v>
      </c>
      <c r="AY89" s="15" t="s">
        <v>129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5" t="s">
        <v>81</v>
      </c>
      <c r="BK89" s="228">
        <f>ROUND(I89*H89,2)</f>
        <v>0</v>
      </c>
      <c r="BL89" s="15" t="s">
        <v>377</v>
      </c>
      <c r="BM89" s="227" t="s">
        <v>383</v>
      </c>
    </row>
    <row r="90" s="11" customFormat="1" ht="22.8" customHeight="1">
      <c r="A90" s="11"/>
      <c r="B90" s="202"/>
      <c r="C90" s="203"/>
      <c r="D90" s="204" t="s">
        <v>73</v>
      </c>
      <c r="E90" s="240" t="s">
        <v>384</v>
      </c>
      <c r="F90" s="240" t="s">
        <v>385</v>
      </c>
      <c r="G90" s="203"/>
      <c r="H90" s="203"/>
      <c r="I90" s="206"/>
      <c r="J90" s="241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</v>
      </c>
      <c r="S90" s="210"/>
      <c r="T90" s="212">
        <f>T91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13" t="s">
        <v>147</v>
      </c>
      <c r="AT90" s="214" t="s">
        <v>73</v>
      </c>
      <c r="AU90" s="214" t="s">
        <v>81</v>
      </c>
      <c r="AY90" s="213" t="s">
        <v>129</v>
      </c>
      <c r="BK90" s="215">
        <f>BK91</f>
        <v>0</v>
      </c>
    </row>
    <row r="91" s="2" customFormat="1" ht="16.5" customHeight="1">
      <c r="A91" s="36"/>
      <c r="B91" s="37"/>
      <c r="C91" s="216" t="s">
        <v>139</v>
      </c>
      <c r="D91" s="216" t="s">
        <v>130</v>
      </c>
      <c r="E91" s="217" t="s">
        <v>386</v>
      </c>
      <c r="F91" s="218" t="s">
        <v>385</v>
      </c>
      <c r="G91" s="219" t="s">
        <v>375</v>
      </c>
      <c r="H91" s="242"/>
      <c r="I91" s="221"/>
      <c r="J91" s="222">
        <f>ROUND(I91*H91,2)</f>
        <v>0</v>
      </c>
      <c r="K91" s="218" t="s">
        <v>376</v>
      </c>
      <c r="L91" s="42"/>
      <c r="M91" s="223" t="s">
        <v>19</v>
      </c>
      <c r="N91" s="224" t="s">
        <v>45</v>
      </c>
      <c r="O91" s="82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7" t="s">
        <v>377</v>
      </c>
      <c r="AT91" s="227" t="s">
        <v>130</v>
      </c>
      <c r="AU91" s="227" t="s">
        <v>83</v>
      </c>
      <c r="AY91" s="15" t="s">
        <v>129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5" t="s">
        <v>81</v>
      </c>
      <c r="BK91" s="228">
        <f>ROUND(I91*H91,2)</f>
        <v>0</v>
      </c>
      <c r="BL91" s="15" t="s">
        <v>377</v>
      </c>
      <c r="BM91" s="227" t="s">
        <v>387</v>
      </c>
    </row>
    <row r="92" s="11" customFormat="1" ht="22.8" customHeight="1">
      <c r="A92" s="11"/>
      <c r="B92" s="202"/>
      <c r="C92" s="203"/>
      <c r="D92" s="204" t="s">
        <v>73</v>
      </c>
      <c r="E92" s="240" t="s">
        <v>388</v>
      </c>
      <c r="F92" s="240" t="s">
        <v>389</v>
      </c>
      <c r="G92" s="203"/>
      <c r="H92" s="203"/>
      <c r="I92" s="206"/>
      <c r="J92" s="241">
        <f>BK92</f>
        <v>0</v>
      </c>
      <c r="K92" s="203"/>
      <c r="L92" s="208"/>
      <c r="M92" s="209"/>
      <c r="N92" s="210"/>
      <c r="O92" s="210"/>
      <c r="P92" s="211">
        <f>P93</f>
        <v>0</v>
      </c>
      <c r="Q92" s="210"/>
      <c r="R92" s="211">
        <f>R93</f>
        <v>0</v>
      </c>
      <c r="S92" s="210"/>
      <c r="T92" s="212">
        <f>T93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13" t="s">
        <v>147</v>
      </c>
      <c r="AT92" s="214" t="s">
        <v>73</v>
      </c>
      <c r="AU92" s="214" t="s">
        <v>81</v>
      </c>
      <c r="AY92" s="213" t="s">
        <v>129</v>
      </c>
      <c r="BK92" s="215">
        <f>BK93</f>
        <v>0</v>
      </c>
    </row>
    <row r="93" s="2" customFormat="1" ht="16.5" customHeight="1">
      <c r="A93" s="36"/>
      <c r="B93" s="37"/>
      <c r="C93" s="216" t="s">
        <v>143</v>
      </c>
      <c r="D93" s="216" t="s">
        <v>130</v>
      </c>
      <c r="E93" s="217" t="s">
        <v>390</v>
      </c>
      <c r="F93" s="218" t="s">
        <v>391</v>
      </c>
      <c r="G93" s="219" t="s">
        <v>375</v>
      </c>
      <c r="H93" s="242"/>
      <c r="I93" s="221"/>
      <c r="J93" s="222">
        <f>ROUND(I93*H93,2)</f>
        <v>0</v>
      </c>
      <c r="K93" s="218" t="s">
        <v>376</v>
      </c>
      <c r="L93" s="42"/>
      <c r="M93" s="229" t="s">
        <v>19</v>
      </c>
      <c r="N93" s="230" t="s">
        <v>45</v>
      </c>
      <c r="O93" s="231"/>
      <c r="P93" s="232">
        <f>O93*H93</f>
        <v>0</v>
      </c>
      <c r="Q93" s="232">
        <v>0</v>
      </c>
      <c r="R93" s="232">
        <f>Q93*H93</f>
        <v>0</v>
      </c>
      <c r="S93" s="232">
        <v>0</v>
      </c>
      <c r="T93" s="23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7" t="s">
        <v>377</v>
      </c>
      <c r="AT93" s="227" t="s">
        <v>130</v>
      </c>
      <c r="AU93" s="227" t="s">
        <v>83</v>
      </c>
      <c r="AY93" s="15" t="s">
        <v>129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5" t="s">
        <v>81</v>
      </c>
      <c r="BK93" s="228">
        <f>ROUND(I93*H93,2)</f>
        <v>0</v>
      </c>
      <c r="BL93" s="15" t="s">
        <v>377</v>
      </c>
      <c r="BM93" s="227" t="s">
        <v>392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173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0ZYsFAiAgCcGQXewucFK/3rzHaMSFKcgFKIObKPqYzDqQR88GKyKe5JlbsK+xfvQsU4xVM8KS0imH2liej+wmg==" hashValue="dAESKioJqQU8XHKmerqiYW7ZhfJ5Z+h0IMq+q+DnBnx7op38hX3TrvVI2z3b1+swR813ivzMLEE83UxNjsdmjA==" algorithmName="SHA-512" password="CC35"/>
  <autoFilter ref="C83:K9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3" customFormat="1" ht="45" customHeight="1">
      <c r="B3" s="247"/>
      <c r="C3" s="248" t="s">
        <v>393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394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395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396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397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398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399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400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401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402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403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80</v>
      </c>
      <c r="F18" s="254" t="s">
        <v>404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405</v>
      </c>
      <c r="F19" s="254" t="s">
        <v>406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407</v>
      </c>
      <c r="F20" s="254" t="s">
        <v>408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409</v>
      </c>
      <c r="F21" s="254" t="s">
        <v>410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411</v>
      </c>
      <c r="F22" s="254" t="s">
        <v>412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87</v>
      </c>
      <c r="F23" s="254" t="s">
        <v>413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414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415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416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417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418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419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420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421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422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115</v>
      </c>
      <c r="F36" s="254"/>
      <c r="G36" s="254" t="s">
        <v>423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424</v>
      </c>
      <c r="F37" s="254"/>
      <c r="G37" s="254" t="s">
        <v>425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55</v>
      </c>
      <c r="F38" s="254"/>
      <c r="G38" s="254" t="s">
        <v>426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56</v>
      </c>
      <c r="F39" s="254"/>
      <c r="G39" s="254" t="s">
        <v>427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116</v>
      </c>
      <c r="F40" s="254"/>
      <c r="G40" s="254" t="s">
        <v>428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117</v>
      </c>
      <c r="F41" s="254"/>
      <c r="G41" s="254" t="s">
        <v>429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430</v>
      </c>
      <c r="F42" s="254"/>
      <c r="G42" s="254" t="s">
        <v>431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432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433</v>
      </c>
      <c r="F44" s="254"/>
      <c r="G44" s="254" t="s">
        <v>434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119</v>
      </c>
      <c r="F45" s="254"/>
      <c r="G45" s="254" t="s">
        <v>435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436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437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438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439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440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441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442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443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444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445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446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447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448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449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450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451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452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453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454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455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456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457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458</v>
      </c>
      <c r="D76" s="272"/>
      <c r="E76" s="272"/>
      <c r="F76" s="272" t="s">
        <v>459</v>
      </c>
      <c r="G76" s="273"/>
      <c r="H76" s="272" t="s">
        <v>56</v>
      </c>
      <c r="I76" s="272" t="s">
        <v>59</v>
      </c>
      <c r="J76" s="272" t="s">
        <v>460</v>
      </c>
      <c r="K76" s="271"/>
    </row>
    <row r="77" s="1" customFormat="1" ht="17.25" customHeight="1">
      <c r="B77" s="269"/>
      <c r="C77" s="274" t="s">
        <v>461</v>
      </c>
      <c r="D77" s="274"/>
      <c r="E77" s="274"/>
      <c r="F77" s="275" t="s">
        <v>462</v>
      </c>
      <c r="G77" s="276"/>
      <c r="H77" s="274"/>
      <c r="I77" s="274"/>
      <c r="J77" s="274" t="s">
        <v>463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55</v>
      </c>
      <c r="D79" s="277"/>
      <c r="E79" s="277"/>
      <c r="F79" s="279" t="s">
        <v>464</v>
      </c>
      <c r="G79" s="278"/>
      <c r="H79" s="257" t="s">
        <v>465</v>
      </c>
      <c r="I79" s="257" t="s">
        <v>466</v>
      </c>
      <c r="J79" s="257">
        <v>20</v>
      </c>
      <c r="K79" s="271"/>
    </row>
    <row r="80" s="1" customFormat="1" ht="15" customHeight="1">
      <c r="B80" s="269"/>
      <c r="C80" s="257" t="s">
        <v>467</v>
      </c>
      <c r="D80" s="257"/>
      <c r="E80" s="257"/>
      <c r="F80" s="279" t="s">
        <v>464</v>
      </c>
      <c r="G80" s="278"/>
      <c r="H80" s="257" t="s">
        <v>468</v>
      </c>
      <c r="I80" s="257" t="s">
        <v>466</v>
      </c>
      <c r="J80" s="257">
        <v>120</v>
      </c>
      <c r="K80" s="271"/>
    </row>
    <row r="81" s="1" customFormat="1" ht="15" customHeight="1">
      <c r="B81" s="280"/>
      <c r="C81" s="257" t="s">
        <v>469</v>
      </c>
      <c r="D81" s="257"/>
      <c r="E81" s="257"/>
      <c r="F81" s="279" t="s">
        <v>470</v>
      </c>
      <c r="G81" s="278"/>
      <c r="H81" s="257" t="s">
        <v>471</v>
      </c>
      <c r="I81" s="257" t="s">
        <v>466</v>
      </c>
      <c r="J81" s="257">
        <v>50</v>
      </c>
      <c r="K81" s="271"/>
    </row>
    <row r="82" s="1" customFormat="1" ht="15" customHeight="1">
      <c r="B82" s="280"/>
      <c r="C82" s="257" t="s">
        <v>472</v>
      </c>
      <c r="D82" s="257"/>
      <c r="E82" s="257"/>
      <c r="F82" s="279" t="s">
        <v>464</v>
      </c>
      <c r="G82" s="278"/>
      <c r="H82" s="257" t="s">
        <v>473</v>
      </c>
      <c r="I82" s="257" t="s">
        <v>474</v>
      </c>
      <c r="J82" s="257"/>
      <c r="K82" s="271"/>
    </row>
    <row r="83" s="1" customFormat="1" ht="15" customHeight="1">
      <c r="B83" s="280"/>
      <c r="C83" s="281" t="s">
        <v>475</v>
      </c>
      <c r="D83" s="281"/>
      <c r="E83" s="281"/>
      <c r="F83" s="282" t="s">
        <v>470</v>
      </c>
      <c r="G83" s="281"/>
      <c r="H83" s="281" t="s">
        <v>476</v>
      </c>
      <c r="I83" s="281" t="s">
        <v>466</v>
      </c>
      <c r="J83" s="281">
        <v>15</v>
      </c>
      <c r="K83" s="271"/>
    </row>
    <row r="84" s="1" customFormat="1" ht="15" customHeight="1">
      <c r="B84" s="280"/>
      <c r="C84" s="281" t="s">
        <v>477</v>
      </c>
      <c r="D84" s="281"/>
      <c r="E84" s="281"/>
      <c r="F84" s="282" t="s">
        <v>470</v>
      </c>
      <c r="G84" s="281"/>
      <c r="H84" s="281" t="s">
        <v>478</v>
      </c>
      <c r="I84" s="281" t="s">
        <v>466</v>
      </c>
      <c r="J84" s="281">
        <v>15</v>
      </c>
      <c r="K84" s="271"/>
    </row>
    <row r="85" s="1" customFormat="1" ht="15" customHeight="1">
      <c r="B85" s="280"/>
      <c r="C85" s="281" t="s">
        <v>479</v>
      </c>
      <c r="D85" s="281"/>
      <c r="E85" s="281"/>
      <c r="F85" s="282" t="s">
        <v>470</v>
      </c>
      <c r="G85" s="281"/>
      <c r="H85" s="281" t="s">
        <v>480</v>
      </c>
      <c r="I85" s="281" t="s">
        <v>466</v>
      </c>
      <c r="J85" s="281">
        <v>20</v>
      </c>
      <c r="K85" s="271"/>
    </row>
    <row r="86" s="1" customFormat="1" ht="15" customHeight="1">
      <c r="B86" s="280"/>
      <c r="C86" s="281" t="s">
        <v>481</v>
      </c>
      <c r="D86" s="281"/>
      <c r="E86" s="281"/>
      <c r="F86" s="282" t="s">
        <v>470</v>
      </c>
      <c r="G86" s="281"/>
      <c r="H86" s="281" t="s">
        <v>482</v>
      </c>
      <c r="I86" s="281" t="s">
        <v>466</v>
      </c>
      <c r="J86" s="281">
        <v>20</v>
      </c>
      <c r="K86" s="271"/>
    </row>
    <row r="87" s="1" customFormat="1" ht="15" customHeight="1">
      <c r="B87" s="280"/>
      <c r="C87" s="257" t="s">
        <v>483</v>
      </c>
      <c r="D87" s="257"/>
      <c r="E87" s="257"/>
      <c r="F87" s="279" t="s">
        <v>470</v>
      </c>
      <c r="G87" s="278"/>
      <c r="H87" s="257" t="s">
        <v>484</v>
      </c>
      <c r="I87" s="257" t="s">
        <v>466</v>
      </c>
      <c r="J87" s="257">
        <v>50</v>
      </c>
      <c r="K87" s="271"/>
    </row>
    <row r="88" s="1" customFormat="1" ht="15" customHeight="1">
      <c r="B88" s="280"/>
      <c r="C88" s="257" t="s">
        <v>485</v>
      </c>
      <c r="D88" s="257"/>
      <c r="E88" s="257"/>
      <c r="F88" s="279" t="s">
        <v>470</v>
      </c>
      <c r="G88" s="278"/>
      <c r="H88" s="257" t="s">
        <v>486</v>
      </c>
      <c r="I88" s="257" t="s">
        <v>466</v>
      </c>
      <c r="J88" s="257">
        <v>20</v>
      </c>
      <c r="K88" s="271"/>
    </row>
    <row r="89" s="1" customFormat="1" ht="15" customHeight="1">
      <c r="B89" s="280"/>
      <c r="C89" s="257" t="s">
        <v>487</v>
      </c>
      <c r="D89" s="257"/>
      <c r="E89" s="257"/>
      <c r="F89" s="279" t="s">
        <v>470</v>
      </c>
      <c r="G89" s="278"/>
      <c r="H89" s="257" t="s">
        <v>488</v>
      </c>
      <c r="I89" s="257" t="s">
        <v>466</v>
      </c>
      <c r="J89" s="257">
        <v>20</v>
      </c>
      <c r="K89" s="271"/>
    </row>
    <row r="90" s="1" customFormat="1" ht="15" customHeight="1">
      <c r="B90" s="280"/>
      <c r="C90" s="257" t="s">
        <v>489</v>
      </c>
      <c r="D90" s="257"/>
      <c r="E90" s="257"/>
      <c r="F90" s="279" t="s">
        <v>470</v>
      </c>
      <c r="G90" s="278"/>
      <c r="H90" s="257" t="s">
        <v>490</v>
      </c>
      <c r="I90" s="257" t="s">
        <v>466</v>
      </c>
      <c r="J90" s="257">
        <v>50</v>
      </c>
      <c r="K90" s="271"/>
    </row>
    <row r="91" s="1" customFormat="1" ht="15" customHeight="1">
      <c r="B91" s="280"/>
      <c r="C91" s="257" t="s">
        <v>491</v>
      </c>
      <c r="D91" s="257"/>
      <c r="E91" s="257"/>
      <c r="F91" s="279" t="s">
        <v>470</v>
      </c>
      <c r="G91" s="278"/>
      <c r="H91" s="257" t="s">
        <v>491</v>
      </c>
      <c r="I91" s="257" t="s">
        <v>466</v>
      </c>
      <c r="J91" s="257">
        <v>50</v>
      </c>
      <c r="K91" s="271"/>
    </row>
    <row r="92" s="1" customFormat="1" ht="15" customHeight="1">
      <c r="B92" s="280"/>
      <c r="C92" s="257" t="s">
        <v>492</v>
      </c>
      <c r="D92" s="257"/>
      <c r="E92" s="257"/>
      <c r="F92" s="279" t="s">
        <v>470</v>
      </c>
      <c r="G92" s="278"/>
      <c r="H92" s="257" t="s">
        <v>493</v>
      </c>
      <c r="I92" s="257" t="s">
        <v>466</v>
      </c>
      <c r="J92" s="257">
        <v>255</v>
      </c>
      <c r="K92" s="271"/>
    </row>
    <row r="93" s="1" customFormat="1" ht="15" customHeight="1">
      <c r="B93" s="280"/>
      <c r="C93" s="257" t="s">
        <v>494</v>
      </c>
      <c r="D93" s="257"/>
      <c r="E93" s="257"/>
      <c r="F93" s="279" t="s">
        <v>464</v>
      </c>
      <c r="G93" s="278"/>
      <c r="H93" s="257" t="s">
        <v>495</v>
      </c>
      <c r="I93" s="257" t="s">
        <v>496</v>
      </c>
      <c r="J93" s="257"/>
      <c r="K93" s="271"/>
    </row>
    <row r="94" s="1" customFormat="1" ht="15" customHeight="1">
      <c r="B94" s="280"/>
      <c r="C94" s="257" t="s">
        <v>497</v>
      </c>
      <c r="D94" s="257"/>
      <c r="E94" s="257"/>
      <c r="F94" s="279" t="s">
        <v>464</v>
      </c>
      <c r="G94" s="278"/>
      <c r="H94" s="257" t="s">
        <v>498</v>
      </c>
      <c r="I94" s="257" t="s">
        <v>499</v>
      </c>
      <c r="J94" s="257"/>
      <c r="K94" s="271"/>
    </row>
    <row r="95" s="1" customFormat="1" ht="15" customHeight="1">
      <c r="B95" s="280"/>
      <c r="C95" s="257" t="s">
        <v>500</v>
      </c>
      <c r="D95" s="257"/>
      <c r="E95" s="257"/>
      <c r="F95" s="279" t="s">
        <v>464</v>
      </c>
      <c r="G95" s="278"/>
      <c r="H95" s="257" t="s">
        <v>500</v>
      </c>
      <c r="I95" s="257" t="s">
        <v>499</v>
      </c>
      <c r="J95" s="257"/>
      <c r="K95" s="271"/>
    </row>
    <row r="96" s="1" customFormat="1" ht="15" customHeight="1">
      <c r="B96" s="280"/>
      <c r="C96" s="257" t="s">
        <v>40</v>
      </c>
      <c r="D96" s="257"/>
      <c r="E96" s="257"/>
      <c r="F96" s="279" t="s">
        <v>464</v>
      </c>
      <c r="G96" s="278"/>
      <c r="H96" s="257" t="s">
        <v>501</v>
      </c>
      <c r="I96" s="257" t="s">
        <v>499</v>
      </c>
      <c r="J96" s="257"/>
      <c r="K96" s="271"/>
    </row>
    <row r="97" s="1" customFormat="1" ht="15" customHeight="1">
      <c r="B97" s="280"/>
      <c r="C97" s="257" t="s">
        <v>50</v>
      </c>
      <c r="D97" s="257"/>
      <c r="E97" s="257"/>
      <c r="F97" s="279" t="s">
        <v>464</v>
      </c>
      <c r="G97" s="278"/>
      <c r="H97" s="257" t="s">
        <v>502</v>
      </c>
      <c r="I97" s="257" t="s">
        <v>499</v>
      </c>
      <c r="J97" s="257"/>
      <c r="K97" s="271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503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458</v>
      </c>
      <c r="D103" s="272"/>
      <c r="E103" s="272"/>
      <c r="F103" s="272" t="s">
        <v>459</v>
      </c>
      <c r="G103" s="273"/>
      <c r="H103" s="272" t="s">
        <v>56</v>
      </c>
      <c r="I103" s="272" t="s">
        <v>59</v>
      </c>
      <c r="J103" s="272" t="s">
        <v>460</v>
      </c>
      <c r="K103" s="271"/>
    </row>
    <row r="104" s="1" customFormat="1" ht="17.25" customHeight="1">
      <c r="B104" s="269"/>
      <c r="C104" s="274" t="s">
        <v>461</v>
      </c>
      <c r="D104" s="274"/>
      <c r="E104" s="274"/>
      <c r="F104" s="275" t="s">
        <v>462</v>
      </c>
      <c r="G104" s="276"/>
      <c r="H104" s="274"/>
      <c r="I104" s="274"/>
      <c r="J104" s="274" t="s">
        <v>463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88"/>
      <c r="H105" s="272"/>
      <c r="I105" s="272"/>
      <c r="J105" s="272"/>
      <c r="K105" s="271"/>
    </row>
    <row r="106" s="1" customFormat="1" ht="15" customHeight="1">
      <c r="B106" s="269"/>
      <c r="C106" s="257" t="s">
        <v>55</v>
      </c>
      <c r="D106" s="277"/>
      <c r="E106" s="277"/>
      <c r="F106" s="279" t="s">
        <v>464</v>
      </c>
      <c r="G106" s="288"/>
      <c r="H106" s="257" t="s">
        <v>504</v>
      </c>
      <c r="I106" s="257" t="s">
        <v>466</v>
      </c>
      <c r="J106" s="257">
        <v>20</v>
      </c>
      <c r="K106" s="271"/>
    </row>
    <row r="107" s="1" customFormat="1" ht="15" customHeight="1">
      <c r="B107" s="269"/>
      <c r="C107" s="257" t="s">
        <v>467</v>
      </c>
      <c r="D107" s="257"/>
      <c r="E107" s="257"/>
      <c r="F107" s="279" t="s">
        <v>464</v>
      </c>
      <c r="G107" s="257"/>
      <c r="H107" s="257" t="s">
        <v>504</v>
      </c>
      <c r="I107" s="257" t="s">
        <v>466</v>
      </c>
      <c r="J107" s="257">
        <v>120</v>
      </c>
      <c r="K107" s="271"/>
    </row>
    <row r="108" s="1" customFormat="1" ht="15" customHeight="1">
      <c r="B108" s="280"/>
      <c r="C108" s="257" t="s">
        <v>469</v>
      </c>
      <c r="D108" s="257"/>
      <c r="E108" s="257"/>
      <c r="F108" s="279" t="s">
        <v>470</v>
      </c>
      <c r="G108" s="257"/>
      <c r="H108" s="257" t="s">
        <v>504</v>
      </c>
      <c r="I108" s="257" t="s">
        <v>466</v>
      </c>
      <c r="J108" s="257">
        <v>50</v>
      </c>
      <c r="K108" s="271"/>
    </row>
    <row r="109" s="1" customFormat="1" ht="15" customHeight="1">
      <c r="B109" s="280"/>
      <c r="C109" s="257" t="s">
        <v>472</v>
      </c>
      <c r="D109" s="257"/>
      <c r="E109" s="257"/>
      <c r="F109" s="279" t="s">
        <v>464</v>
      </c>
      <c r="G109" s="257"/>
      <c r="H109" s="257" t="s">
        <v>504</v>
      </c>
      <c r="I109" s="257" t="s">
        <v>474</v>
      </c>
      <c r="J109" s="257"/>
      <c r="K109" s="271"/>
    </row>
    <row r="110" s="1" customFormat="1" ht="15" customHeight="1">
      <c r="B110" s="280"/>
      <c r="C110" s="257" t="s">
        <v>483</v>
      </c>
      <c r="D110" s="257"/>
      <c r="E110" s="257"/>
      <c r="F110" s="279" t="s">
        <v>470</v>
      </c>
      <c r="G110" s="257"/>
      <c r="H110" s="257" t="s">
        <v>504</v>
      </c>
      <c r="I110" s="257" t="s">
        <v>466</v>
      </c>
      <c r="J110" s="257">
        <v>50</v>
      </c>
      <c r="K110" s="271"/>
    </row>
    <row r="111" s="1" customFormat="1" ht="15" customHeight="1">
      <c r="B111" s="280"/>
      <c r="C111" s="257" t="s">
        <v>491</v>
      </c>
      <c r="D111" s="257"/>
      <c r="E111" s="257"/>
      <c r="F111" s="279" t="s">
        <v>470</v>
      </c>
      <c r="G111" s="257"/>
      <c r="H111" s="257" t="s">
        <v>504</v>
      </c>
      <c r="I111" s="257" t="s">
        <v>466</v>
      </c>
      <c r="J111" s="257">
        <v>50</v>
      </c>
      <c r="K111" s="271"/>
    </row>
    <row r="112" s="1" customFormat="1" ht="15" customHeight="1">
      <c r="B112" s="280"/>
      <c r="C112" s="257" t="s">
        <v>489</v>
      </c>
      <c r="D112" s="257"/>
      <c r="E112" s="257"/>
      <c r="F112" s="279" t="s">
        <v>470</v>
      </c>
      <c r="G112" s="257"/>
      <c r="H112" s="257" t="s">
        <v>504</v>
      </c>
      <c r="I112" s="257" t="s">
        <v>466</v>
      </c>
      <c r="J112" s="257">
        <v>50</v>
      </c>
      <c r="K112" s="271"/>
    </row>
    <row r="113" s="1" customFormat="1" ht="15" customHeight="1">
      <c r="B113" s="280"/>
      <c r="C113" s="257" t="s">
        <v>55</v>
      </c>
      <c r="D113" s="257"/>
      <c r="E113" s="257"/>
      <c r="F113" s="279" t="s">
        <v>464</v>
      </c>
      <c r="G113" s="257"/>
      <c r="H113" s="257" t="s">
        <v>505</v>
      </c>
      <c r="I113" s="257" t="s">
        <v>466</v>
      </c>
      <c r="J113" s="257">
        <v>20</v>
      </c>
      <c r="K113" s="271"/>
    </row>
    <row r="114" s="1" customFormat="1" ht="15" customHeight="1">
      <c r="B114" s="280"/>
      <c r="C114" s="257" t="s">
        <v>506</v>
      </c>
      <c r="D114" s="257"/>
      <c r="E114" s="257"/>
      <c r="F114" s="279" t="s">
        <v>464</v>
      </c>
      <c r="G114" s="257"/>
      <c r="H114" s="257" t="s">
        <v>507</v>
      </c>
      <c r="I114" s="257" t="s">
        <v>466</v>
      </c>
      <c r="J114" s="257">
        <v>120</v>
      </c>
      <c r="K114" s="271"/>
    </row>
    <row r="115" s="1" customFormat="1" ht="15" customHeight="1">
      <c r="B115" s="280"/>
      <c r="C115" s="257" t="s">
        <v>40</v>
      </c>
      <c r="D115" s="257"/>
      <c r="E115" s="257"/>
      <c r="F115" s="279" t="s">
        <v>464</v>
      </c>
      <c r="G115" s="257"/>
      <c r="H115" s="257" t="s">
        <v>508</v>
      </c>
      <c r="I115" s="257" t="s">
        <v>499</v>
      </c>
      <c r="J115" s="257"/>
      <c r="K115" s="271"/>
    </row>
    <row r="116" s="1" customFormat="1" ht="15" customHeight="1">
      <c r="B116" s="280"/>
      <c r="C116" s="257" t="s">
        <v>50</v>
      </c>
      <c r="D116" s="257"/>
      <c r="E116" s="257"/>
      <c r="F116" s="279" t="s">
        <v>464</v>
      </c>
      <c r="G116" s="257"/>
      <c r="H116" s="257" t="s">
        <v>509</v>
      </c>
      <c r="I116" s="257" t="s">
        <v>499</v>
      </c>
      <c r="J116" s="257"/>
      <c r="K116" s="271"/>
    </row>
    <row r="117" s="1" customFormat="1" ht="15" customHeight="1">
      <c r="B117" s="280"/>
      <c r="C117" s="257" t="s">
        <v>59</v>
      </c>
      <c r="D117" s="257"/>
      <c r="E117" s="257"/>
      <c r="F117" s="279" t="s">
        <v>464</v>
      </c>
      <c r="G117" s="257"/>
      <c r="H117" s="257" t="s">
        <v>510</v>
      </c>
      <c r="I117" s="257" t="s">
        <v>511</v>
      </c>
      <c r="J117" s="257"/>
      <c r="K117" s="271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54"/>
      <c r="D119" s="254"/>
      <c r="E119" s="254"/>
      <c r="F119" s="291"/>
      <c r="G119" s="254"/>
      <c r="H119" s="254"/>
      <c r="I119" s="254"/>
      <c r="J119" s="254"/>
      <c r="K119" s="290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="1" customFormat="1" ht="45" customHeight="1">
      <c r="B122" s="295"/>
      <c r="C122" s="248" t="s">
        <v>512</v>
      </c>
      <c r="D122" s="248"/>
      <c r="E122" s="248"/>
      <c r="F122" s="248"/>
      <c r="G122" s="248"/>
      <c r="H122" s="248"/>
      <c r="I122" s="248"/>
      <c r="J122" s="248"/>
      <c r="K122" s="296"/>
    </row>
    <row r="123" s="1" customFormat="1" ht="17.25" customHeight="1">
      <c r="B123" s="297"/>
      <c r="C123" s="272" t="s">
        <v>458</v>
      </c>
      <c r="D123" s="272"/>
      <c r="E123" s="272"/>
      <c r="F123" s="272" t="s">
        <v>459</v>
      </c>
      <c r="G123" s="273"/>
      <c r="H123" s="272" t="s">
        <v>56</v>
      </c>
      <c r="I123" s="272" t="s">
        <v>59</v>
      </c>
      <c r="J123" s="272" t="s">
        <v>460</v>
      </c>
      <c r="K123" s="298"/>
    </row>
    <row r="124" s="1" customFormat="1" ht="17.25" customHeight="1">
      <c r="B124" s="297"/>
      <c r="C124" s="274" t="s">
        <v>461</v>
      </c>
      <c r="D124" s="274"/>
      <c r="E124" s="274"/>
      <c r="F124" s="275" t="s">
        <v>462</v>
      </c>
      <c r="G124" s="276"/>
      <c r="H124" s="274"/>
      <c r="I124" s="274"/>
      <c r="J124" s="274" t="s">
        <v>463</v>
      </c>
      <c r="K124" s="298"/>
    </row>
    <row r="125" s="1" customFormat="1" ht="5.25" customHeight="1">
      <c r="B125" s="299"/>
      <c r="C125" s="277"/>
      <c r="D125" s="277"/>
      <c r="E125" s="277"/>
      <c r="F125" s="277"/>
      <c r="G125" s="257"/>
      <c r="H125" s="277"/>
      <c r="I125" s="277"/>
      <c r="J125" s="277"/>
      <c r="K125" s="300"/>
    </row>
    <row r="126" s="1" customFormat="1" ht="15" customHeight="1">
      <c r="B126" s="299"/>
      <c r="C126" s="257" t="s">
        <v>467</v>
      </c>
      <c r="D126" s="277"/>
      <c r="E126" s="277"/>
      <c r="F126" s="279" t="s">
        <v>464</v>
      </c>
      <c r="G126" s="257"/>
      <c r="H126" s="257" t="s">
        <v>504</v>
      </c>
      <c r="I126" s="257" t="s">
        <v>466</v>
      </c>
      <c r="J126" s="257">
        <v>120</v>
      </c>
      <c r="K126" s="301"/>
    </row>
    <row r="127" s="1" customFormat="1" ht="15" customHeight="1">
      <c r="B127" s="299"/>
      <c r="C127" s="257" t="s">
        <v>513</v>
      </c>
      <c r="D127" s="257"/>
      <c r="E127" s="257"/>
      <c r="F127" s="279" t="s">
        <v>464</v>
      </c>
      <c r="G127" s="257"/>
      <c r="H127" s="257" t="s">
        <v>514</v>
      </c>
      <c r="I127" s="257" t="s">
        <v>466</v>
      </c>
      <c r="J127" s="257" t="s">
        <v>515</v>
      </c>
      <c r="K127" s="301"/>
    </row>
    <row r="128" s="1" customFormat="1" ht="15" customHeight="1">
      <c r="B128" s="299"/>
      <c r="C128" s="257" t="s">
        <v>87</v>
      </c>
      <c r="D128" s="257"/>
      <c r="E128" s="257"/>
      <c r="F128" s="279" t="s">
        <v>464</v>
      </c>
      <c r="G128" s="257"/>
      <c r="H128" s="257" t="s">
        <v>516</v>
      </c>
      <c r="I128" s="257" t="s">
        <v>466</v>
      </c>
      <c r="J128" s="257" t="s">
        <v>515</v>
      </c>
      <c r="K128" s="301"/>
    </row>
    <row r="129" s="1" customFormat="1" ht="15" customHeight="1">
      <c r="B129" s="299"/>
      <c r="C129" s="257" t="s">
        <v>475</v>
      </c>
      <c r="D129" s="257"/>
      <c r="E129" s="257"/>
      <c r="F129" s="279" t="s">
        <v>470</v>
      </c>
      <c r="G129" s="257"/>
      <c r="H129" s="257" t="s">
        <v>476</v>
      </c>
      <c r="I129" s="257" t="s">
        <v>466</v>
      </c>
      <c r="J129" s="257">
        <v>15</v>
      </c>
      <c r="K129" s="301"/>
    </row>
    <row r="130" s="1" customFormat="1" ht="15" customHeight="1">
      <c r="B130" s="299"/>
      <c r="C130" s="281" t="s">
        <v>477</v>
      </c>
      <c r="D130" s="281"/>
      <c r="E130" s="281"/>
      <c r="F130" s="282" t="s">
        <v>470</v>
      </c>
      <c r="G130" s="281"/>
      <c r="H130" s="281" t="s">
        <v>478</v>
      </c>
      <c r="I130" s="281" t="s">
        <v>466</v>
      </c>
      <c r="J130" s="281">
        <v>15</v>
      </c>
      <c r="K130" s="301"/>
    </row>
    <row r="131" s="1" customFormat="1" ht="15" customHeight="1">
      <c r="B131" s="299"/>
      <c r="C131" s="281" t="s">
        <v>479</v>
      </c>
      <c r="D131" s="281"/>
      <c r="E131" s="281"/>
      <c r="F131" s="282" t="s">
        <v>470</v>
      </c>
      <c r="G131" s="281"/>
      <c r="H131" s="281" t="s">
        <v>480</v>
      </c>
      <c r="I131" s="281" t="s">
        <v>466</v>
      </c>
      <c r="J131" s="281">
        <v>20</v>
      </c>
      <c r="K131" s="301"/>
    </row>
    <row r="132" s="1" customFormat="1" ht="15" customHeight="1">
      <c r="B132" s="299"/>
      <c r="C132" s="281" t="s">
        <v>481</v>
      </c>
      <c r="D132" s="281"/>
      <c r="E132" s="281"/>
      <c r="F132" s="282" t="s">
        <v>470</v>
      </c>
      <c r="G132" s="281"/>
      <c r="H132" s="281" t="s">
        <v>482</v>
      </c>
      <c r="I132" s="281" t="s">
        <v>466</v>
      </c>
      <c r="J132" s="281">
        <v>20</v>
      </c>
      <c r="K132" s="301"/>
    </row>
    <row r="133" s="1" customFormat="1" ht="15" customHeight="1">
      <c r="B133" s="299"/>
      <c r="C133" s="257" t="s">
        <v>469</v>
      </c>
      <c r="D133" s="257"/>
      <c r="E133" s="257"/>
      <c r="F133" s="279" t="s">
        <v>470</v>
      </c>
      <c r="G133" s="257"/>
      <c r="H133" s="257" t="s">
        <v>504</v>
      </c>
      <c r="I133" s="257" t="s">
        <v>466</v>
      </c>
      <c r="J133" s="257">
        <v>50</v>
      </c>
      <c r="K133" s="301"/>
    </row>
    <row r="134" s="1" customFormat="1" ht="15" customHeight="1">
      <c r="B134" s="299"/>
      <c r="C134" s="257" t="s">
        <v>483</v>
      </c>
      <c r="D134" s="257"/>
      <c r="E134" s="257"/>
      <c r="F134" s="279" t="s">
        <v>470</v>
      </c>
      <c r="G134" s="257"/>
      <c r="H134" s="257" t="s">
        <v>504</v>
      </c>
      <c r="I134" s="257" t="s">
        <v>466</v>
      </c>
      <c r="J134" s="257">
        <v>50</v>
      </c>
      <c r="K134" s="301"/>
    </row>
    <row r="135" s="1" customFormat="1" ht="15" customHeight="1">
      <c r="B135" s="299"/>
      <c r="C135" s="257" t="s">
        <v>489</v>
      </c>
      <c r="D135" s="257"/>
      <c r="E135" s="257"/>
      <c r="F135" s="279" t="s">
        <v>470</v>
      </c>
      <c r="G135" s="257"/>
      <c r="H135" s="257" t="s">
        <v>504</v>
      </c>
      <c r="I135" s="257" t="s">
        <v>466</v>
      </c>
      <c r="J135" s="257">
        <v>50</v>
      </c>
      <c r="K135" s="301"/>
    </row>
    <row r="136" s="1" customFormat="1" ht="15" customHeight="1">
      <c r="B136" s="299"/>
      <c r="C136" s="257" t="s">
        <v>491</v>
      </c>
      <c r="D136" s="257"/>
      <c r="E136" s="257"/>
      <c r="F136" s="279" t="s">
        <v>470</v>
      </c>
      <c r="G136" s="257"/>
      <c r="H136" s="257" t="s">
        <v>504</v>
      </c>
      <c r="I136" s="257" t="s">
        <v>466</v>
      </c>
      <c r="J136" s="257">
        <v>50</v>
      </c>
      <c r="K136" s="301"/>
    </row>
    <row r="137" s="1" customFormat="1" ht="15" customHeight="1">
      <c r="B137" s="299"/>
      <c r="C137" s="257" t="s">
        <v>492</v>
      </c>
      <c r="D137" s="257"/>
      <c r="E137" s="257"/>
      <c r="F137" s="279" t="s">
        <v>470</v>
      </c>
      <c r="G137" s="257"/>
      <c r="H137" s="257" t="s">
        <v>517</v>
      </c>
      <c r="I137" s="257" t="s">
        <v>466</v>
      </c>
      <c r="J137" s="257">
        <v>255</v>
      </c>
      <c r="K137" s="301"/>
    </row>
    <row r="138" s="1" customFormat="1" ht="15" customHeight="1">
      <c r="B138" s="299"/>
      <c r="C138" s="257" t="s">
        <v>494</v>
      </c>
      <c r="D138" s="257"/>
      <c r="E138" s="257"/>
      <c r="F138" s="279" t="s">
        <v>464</v>
      </c>
      <c r="G138" s="257"/>
      <c r="H138" s="257" t="s">
        <v>518</v>
      </c>
      <c r="I138" s="257" t="s">
        <v>496</v>
      </c>
      <c r="J138" s="257"/>
      <c r="K138" s="301"/>
    </row>
    <row r="139" s="1" customFormat="1" ht="15" customHeight="1">
      <c r="B139" s="299"/>
      <c r="C139" s="257" t="s">
        <v>497</v>
      </c>
      <c r="D139" s="257"/>
      <c r="E139" s="257"/>
      <c r="F139" s="279" t="s">
        <v>464</v>
      </c>
      <c r="G139" s="257"/>
      <c r="H139" s="257" t="s">
        <v>519</v>
      </c>
      <c r="I139" s="257" t="s">
        <v>499</v>
      </c>
      <c r="J139" s="257"/>
      <c r="K139" s="301"/>
    </row>
    <row r="140" s="1" customFormat="1" ht="15" customHeight="1">
      <c r="B140" s="299"/>
      <c r="C140" s="257" t="s">
        <v>500</v>
      </c>
      <c r="D140" s="257"/>
      <c r="E140" s="257"/>
      <c r="F140" s="279" t="s">
        <v>464</v>
      </c>
      <c r="G140" s="257"/>
      <c r="H140" s="257" t="s">
        <v>500</v>
      </c>
      <c r="I140" s="257" t="s">
        <v>499</v>
      </c>
      <c r="J140" s="257"/>
      <c r="K140" s="301"/>
    </row>
    <row r="141" s="1" customFormat="1" ht="15" customHeight="1">
      <c r="B141" s="299"/>
      <c r="C141" s="257" t="s">
        <v>40</v>
      </c>
      <c r="D141" s="257"/>
      <c r="E141" s="257"/>
      <c r="F141" s="279" t="s">
        <v>464</v>
      </c>
      <c r="G141" s="257"/>
      <c r="H141" s="257" t="s">
        <v>520</v>
      </c>
      <c r="I141" s="257" t="s">
        <v>499</v>
      </c>
      <c r="J141" s="257"/>
      <c r="K141" s="301"/>
    </row>
    <row r="142" s="1" customFormat="1" ht="15" customHeight="1">
      <c r="B142" s="299"/>
      <c r="C142" s="257" t="s">
        <v>521</v>
      </c>
      <c r="D142" s="257"/>
      <c r="E142" s="257"/>
      <c r="F142" s="279" t="s">
        <v>464</v>
      </c>
      <c r="G142" s="257"/>
      <c r="H142" s="257" t="s">
        <v>522</v>
      </c>
      <c r="I142" s="257" t="s">
        <v>499</v>
      </c>
      <c r="J142" s="257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54"/>
      <c r="C144" s="254"/>
      <c r="D144" s="254"/>
      <c r="E144" s="254"/>
      <c r="F144" s="291"/>
      <c r="G144" s="254"/>
      <c r="H144" s="254"/>
      <c r="I144" s="254"/>
      <c r="J144" s="254"/>
      <c r="K144" s="254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523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458</v>
      </c>
      <c r="D148" s="272"/>
      <c r="E148" s="272"/>
      <c r="F148" s="272" t="s">
        <v>459</v>
      </c>
      <c r="G148" s="273"/>
      <c r="H148" s="272" t="s">
        <v>56</v>
      </c>
      <c r="I148" s="272" t="s">
        <v>59</v>
      </c>
      <c r="J148" s="272" t="s">
        <v>460</v>
      </c>
      <c r="K148" s="271"/>
    </row>
    <row r="149" s="1" customFormat="1" ht="17.25" customHeight="1">
      <c r="B149" s="269"/>
      <c r="C149" s="274" t="s">
        <v>461</v>
      </c>
      <c r="D149" s="274"/>
      <c r="E149" s="274"/>
      <c r="F149" s="275" t="s">
        <v>462</v>
      </c>
      <c r="G149" s="276"/>
      <c r="H149" s="274"/>
      <c r="I149" s="274"/>
      <c r="J149" s="274" t="s">
        <v>463</v>
      </c>
      <c r="K149" s="271"/>
    </row>
    <row r="150" s="1" customFormat="1" ht="5.25" customHeight="1">
      <c r="B150" s="280"/>
      <c r="C150" s="277"/>
      <c r="D150" s="277"/>
      <c r="E150" s="277"/>
      <c r="F150" s="277"/>
      <c r="G150" s="278"/>
      <c r="H150" s="277"/>
      <c r="I150" s="277"/>
      <c r="J150" s="277"/>
      <c r="K150" s="301"/>
    </row>
    <row r="151" s="1" customFormat="1" ht="15" customHeight="1">
      <c r="B151" s="280"/>
      <c r="C151" s="305" t="s">
        <v>467</v>
      </c>
      <c r="D151" s="257"/>
      <c r="E151" s="257"/>
      <c r="F151" s="306" t="s">
        <v>464</v>
      </c>
      <c r="G151" s="257"/>
      <c r="H151" s="305" t="s">
        <v>504</v>
      </c>
      <c r="I151" s="305" t="s">
        <v>466</v>
      </c>
      <c r="J151" s="305">
        <v>120</v>
      </c>
      <c r="K151" s="301"/>
    </row>
    <row r="152" s="1" customFormat="1" ht="15" customHeight="1">
      <c r="B152" s="280"/>
      <c r="C152" s="305" t="s">
        <v>513</v>
      </c>
      <c r="D152" s="257"/>
      <c r="E152" s="257"/>
      <c r="F152" s="306" t="s">
        <v>464</v>
      </c>
      <c r="G152" s="257"/>
      <c r="H152" s="305" t="s">
        <v>524</v>
      </c>
      <c r="I152" s="305" t="s">
        <v>466</v>
      </c>
      <c r="J152" s="305" t="s">
        <v>515</v>
      </c>
      <c r="K152" s="301"/>
    </row>
    <row r="153" s="1" customFormat="1" ht="15" customHeight="1">
      <c r="B153" s="280"/>
      <c r="C153" s="305" t="s">
        <v>87</v>
      </c>
      <c r="D153" s="257"/>
      <c r="E153" s="257"/>
      <c r="F153" s="306" t="s">
        <v>464</v>
      </c>
      <c r="G153" s="257"/>
      <c r="H153" s="305" t="s">
        <v>525</v>
      </c>
      <c r="I153" s="305" t="s">
        <v>466</v>
      </c>
      <c r="J153" s="305" t="s">
        <v>515</v>
      </c>
      <c r="K153" s="301"/>
    </row>
    <row r="154" s="1" customFormat="1" ht="15" customHeight="1">
      <c r="B154" s="280"/>
      <c r="C154" s="305" t="s">
        <v>469</v>
      </c>
      <c r="D154" s="257"/>
      <c r="E154" s="257"/>
      <c r="F154" s="306" t="s">
        <v>470</v>
      </c>
      <c r="G154" s="257"/>
      <c r="H154" s="305" t="s">
        <v>504</v>
      </c>
      <c r="I154" s="305" t="s">
        <v>466</v>
      </c>
      <c r="J154" s="305">
        <v>50</v>
      </c>
      <c r="K154" s="301"/>
    </row>
    <row r="155" s="1" customFormat="1" ht="15" customHeight="1">
      <c r="B155" s="280"/>
      <c r="C155" s="305" t="s">
        <v>472</v>
      </c>
      <c r="D155" s="257"/>
      <c r="E155" s="257"/>
      <c r="F155" s="306" t="s">
        <v>464</v>
      </c>
      <c r="G155" s="257"/>
      <c r="H155" s="305" t="s">
        <v>504</v>
      </c>
      <c r="I155" s="305" t="s">
        <v>474</v>
      </c>
      <c r="J155" s="305"/>
      <c r="K155" s="301"/>
    </row>
    <row r="156" s="1" customFormat="1" ht="15" customHeight="1">
      <c r="B156" s="280"/>
      <c r="C156" s="305" t="s">
        <v>483</v>
      </c>
      <c r="D156" s="257"/>
      <c r="E156" s="257"/>
      <c r="F156" s="306" t="s">
        <v>470</v>
      </c>
      <c r="G156" s="257"/>
      <c r="H156" s="305" t="s">
        <v>504</v>
      </c>
      <c r="I156" s="305" t="s">
        <v>466</v>
      </c>
      <c r="J156" s="305">
        <v>50</v>
      </c>
      <c r="K156" s="301"/>
    </row>
    <row r="157" s="1" customFormat="1" ht="15" customHeight="1">
      <c r="B157" s="280"/>
      <c r="C157" s="305" t="s">
        <v>491</v>
      </c>
      <c r="D157" s="257"/>
      <c r="E157" s="257"/>
      <c r="F157" s="306" t="s">
        <v>470</v>
      </c>
      <c r="G157" s="257"/>
      <c r="H157" s="305" t="s">
        <v>504</v>
      </c>
      <c r="I157" s="305" t="s">
        <v>466</v>
      </c>
      <c r="J157" s="305">
        <v>50</v>
      </c>
      <c r="K157" s="301"/>
    </row>
    <row r="158" s="1" customFormat="1" ht="15" customHeight="1">
      <c r="B158" s="280"/>
      <c r="C158" s="305" t="s">
        <v>489</v>
      </c>
      <c r="D158" s="257"/>
      <c r="E158" s="257"/>
      <c r="F158" s="306" t="s">
        <v>470</v>
      </c>
      <c r="G158" s="257"/>
      <c r="H158" s="305" t="s">
        <v>504</v>
      </c>
      <c r="I158" s="305" t="s">
        <v>466</v>
      </c>
      <c r="J158" s="305">
        <v>50</v>
      </c>
      <c r="K158" s="301"/>
    </row>
    <row r="159" s="1" customFormat="1" ht="15" customHeight="1">
      <c r="B159" s="280"/>
      <c r="C159" s="305" t="s">
        <v>101</v>
      </c>
      <c r="D159" s="257"/>
      <c r="E159" s="257"/>
      <c r="F159" s="306" t="s">
        <v>464</v>
      </c>
      <c r="G159" s="257"/>
      <c r="H159" s="305" t="s">
        <v>526</v>
      </c>
      <c r="I159" s="305" t="s">
        <v>466</v>
      </c>
      <c r="J159" s="305" t="s">
        <v>527</v>
      </c>
      <c r="K159" s="301"/>
    </row>
    <row r="160" s="1" customFormat="1" ht="15" customHeight="1">
      <c r="B160" s="280"/>
      <c r="C160" s="305" t="s">
        <v>528</v>
      </c>
      <c r="D160" s="257"/>
      <c r="E160" s="257"/>
      <c r="F160" s="306" t="s">
        <v>464</v>
      </c>
      <c r="G160" s="257"/>
      <c r="H160" s="305" t="s">
        <v>529</v>
      </c>
      <c r="I160" s="305" t="s">
        <v>499</v>
      </c>
      <c r="J160" s="305"/>
      <c r="K160" s="301"/>
    </row>
    <row r="161" s="1" customFormat="1" ht="15" customHeight="1">
      <c r="B161" s="307"/>
      <c r="C161" s="289"/>
      <c r="D161" s="289"/>
      <c r="E161" s="289"/>
      <c r="F161" s="289"/>
      <c r="G161" s="289"/>
      <c r="H161" s="289"/>
      <c r="I161" s="289"/>
      <c r="J161" s="289"/>
      <c r="K161" s="308"/>
    </row>
    <row r="162" s="1" customFormat="1" ht="18.75" customHeight="1">
      <c r="B162" s="254"/>
      <c r="C162" s="257"/>
      <c r="D162" s="257"/>
      <c r="E162" s="257"/>
      <c r="F162" s="279"/>
      <c r="G162" s="257"/>
      <c r="H162" s="257"/>
      <c r="I162" s="257"/>
      <c r="J162" s="257"/>
      <c r="K162" s="254"/>
    </row>
    <row r="163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="1" customFormat="1" ht="45" customHeight="1">
      <c r="B165" s="247"/>
      <c r="C165" s="248" t="s">
        <v>530</v>
      </c>
      <c r="D165" s="248"/>
      <c r="E165" s="248"/>
      <c r="F165" s="248"/>
      <c r="G165" s="248"/>
      <c r="H165" s="248"/>
      <c r="I165" s="248"/>
      <c r="J165" s="248"/>
      <c r="K165" s="249"/>
    </row>
    <row r="166" s="1" customFormat="1" ht="17.25" customHeight="1">
      <c r="B166" s="247"/>
      <c r="C166" s="272" t="s">
        <v>458</v>
      </c>
      <c r="D166" s="272"/>
      <c r="E166" s="272"/>
      <c r="F166" s="272" t="s">
        <v>459</v>
      </c>
      <c r="G166" s="309"/>
      <c r="H166" s="310" t="s">
        <v>56</v>
      </c>
      <c r="I166" s="310" t="s">
        <v>59</v>
      </c>
      <c r="J166" s="272" t="s">
        <v>460</v>
      </c>
      <c r="K166" s="249"/>
    </row>
    <row r="167" s="1" customFormat="1" ht="17.25" customHeight="1">
      <c r="B167" s="250"/>
      <c r="C167" s="274" t="s">
        <v>461</v>
      </c>
      <c r="D167" s="274"/>
      <c r="E167" s="274"/>
      <c r="F167" s="275" t="s">
        <v>462</v>
      </c>
      <c r="G167" s="311"/>
      <c r="H167" s="312"/>
      <c r="I167" s="312"/>
      <c r="J167" s="274" t="s">
        <v>463</v>
      </c>
      <c r="K167" s="252"/>
    </row>
    <row r="168" s="1" customFormat="1" ht="5.25" customHeight="1">
      <c r="B168" s="280"/>
      <c r="C168" s="277"/>
      <c r="D168" s="277"/>
      <c r="E168" s="277"/>
      <c r="F168" s="277"/>
      <c r="G168" s="278"/>
      <c r="H168" s="277"/>
      <c r="I168" s="277"/>
      <c r="J168" s="277"/>
      <c r="K168" s="301"/>
    </row>
    <row r="169" s="1" customFormat="1" ht="15" customHeight="1">
      <c r="B169" s="280"/>
      <c r="C169" s="257" t="s">
        <v>467</v>
      </c>
      <c r="D169" s="257"/>
      <c r="E169" s="257"/>
      <c r="F169" s="279" t="s">
        <v>464</v>
      </c>
      <c r="G169" s="257"/>
      <c r="H169" s="257" t="s">
        <v>504</v>
      </c>
      <c r="I169" s="257" t="s">
        <v>466</v>
      </c>
      <c r="J169" s="257">
        <v>120</v>
      </c>
      <c r="K169" s="301"/>
    </row>
    <row r="170" s="1" customFormat="1" ht="15" customHeight="1">
      <c r="B170" s="280"/>
      <c r="C170" s="257" t="s">
        <v>513</v>
      </c>
      <c r="D170" s="257"/>
      <c r="E170" s="257"/>
      <c r="F170" s="279" t="s">
        <v>464</v>
      </c>
      <c r="G170" s="257"/>
      <c r="H170" s="257" t="s">
        <v>514</v>
      </c>
      <c r="I170" s="257" t="s">
        <v>466</v>
      </c>
      <c r="J170" s="257" t="s">
        <v>515</v>
      </c>
      <c r="K170" s="301"/>
    </row>
    <row r="171" s="1" customFormat="1" ht="15" customHeight="1">
      <c r="B171" s="280"/>
      <c r="C171" s="257" t="s">
        <v>87</v>
      </c>
      <c r="D171" s="257"/>
      <c r="E171" s="257"/>
      <c r="F171" s="279" t="s">
        <v>464</v>
      </c>
      <c r="G171" s="257"/>
      <c r="H171" s="257" t="s">
        <v>531</v>
      </c>
      <c r="I171" s="257" t="s">
        <v>466</v>
      </c>
      <c r="J171" s="257" t="s">
        <v>515</v>
      </c>
      <c r="K171" s="301"/>
    </row>
    <row r="172" s="1" customFormat="1" ht="15" customHeight="1">
      <c r="B172" s="280"/>
      <c r="C172" s="257" t="s">
        <v>469</v>
      </c>
      <c r="D172" s="257"/>
      <c r="E172" s="257"/>
      <c r="F172" s="279" t="s">
        <v>470</v>
      </c>
      <c r="G172" s="257"/>
      <c r="H172" s="257" t="s">
        <v>531</v>
      </c>
      <c r="I172" s="257" t="s">
        <v>466</v>
      </c>
      <c r="J172" s="257">
        <v>50</v>
      </c>
      <c r="K172" s="301"/>
    </row>
    <row r="173" s="1" customFormat="1" ht="15" customHeight="1">
      <c r="B173" s="280"/>
      <c r="C173" s="257" t="s">
        <v>472</v>
      </c>
      <c r="D173" s="257"/>
      <c r="E173" s="257"/>
      <c r="F173" s="279" t="s">
        <v>464</v>
      </c>
      <c r="G173" s="257"/>
      <c r="H173" s="257" t="s">
        <v>531</v>
      </c>
      <c r="I173" s="257" t="s">
        <v>474</v>
      </c>
      <c r="J173" s="257"/>
      <c r="K173" s="301"/>
    </row>
    <row r="174" s="1" customFormat="1" ht="15" customHeight="1">
      <c r="B174" s="280"/>
      <c r="C174" s="257" t="s">
        <v>483</v>
      </c>
      <c r="D174" s="257"/>
      <c r="E174" s="257"/>
      <c r="F174" s="279" t="s">
        <v>470</v>
      </c>
      <c r="G174" s="257"/>
      <c r="H174" s="257" t="s">
        <v>531</v>
      </c>
      <c r="I174" s="257" t="s">
        <v>466</v>
      </c>
      <c r="J174" s="257">
        <v>50</v>
      </c>
      <c r="K174" s="301"/>
    </row>
    <row r="175" s="1" customFormat="1" ht="15" customHeight="1">
      <c r="B175" s="280"/>
      <c r="C175" s="257" t="s">
        <v>491</v>
      </c>
      <c r="D175" s="257"/>
      <c r="E175" s="257"/>
      <c r="F175" s="279" t="s">
        <v>470</v>
      </c>
      <c r="G175" s="257"/>
      <c r="H175" s="257" t="s">
        <v>531</v>
      </c>
      <c r="I175" s="257" t="s">
        <v>466</v>
      </c>
      <c r="J175" s="257">
        <v>50</v>
      </c>
      <c r="K175" s="301"/>
    </row>
    <row r="176" s="1" customFormat="1" ht="15" customHeight="1">
      <c r="B176" s="280"/>
      <c r="C176" s="257" t="s">
        <v>489</v>
      </c>
      <c r="D176" s="257"/>
      <c r="E176" s="257"/>
      <c r="F176" s="279" t="s">
        <v>470</v>
      </c>
      <c r="G176" s="257"/>
      <c r="H176" s="257" t="s">
        <v>531</v>
      </c>
      <c r="I176" s="257" t="s">
        <v>466</v>
      </c>
      <c r="J176" s="257">
        <v>50</v>
      </c>
      <c r="K176" s="301"/>
    </row>
    <row r="177" s="1" customFormat="1" ht="15" customHeight="1">
      <c r="B177" s="280"/>
      <c r="C177" s="257" t="s">
        <v>115</v>
      </c>
      <c r="D177" s="257"/>
      <c r="E177" s="257"/>
      <c r="F177" s="279" t="s">
        <v>464</v>
      </c>
      <c r="G177" s="257"/>
      <c r="H177" s="257" t="s">
        <v>532</v>
      </c>
      <c r="I177" s="257" t="s">
        <v>533</v>
      </c>
      <c r="J177" s="257"/>
      <c r="K177" s="301"/>
    </row>
    <row r="178" s="1" customFormat="1" ht="15" customHeight="1">
      <c r="B178" s="280"/>
      <c r="C178" s="257" t="s">
        <v>59</v>
      </c>
      <c r="D178" s="257"/>
      <c r="E178" s="257"/>
      <c r="F178" s="279" t="s">
        <v>464</v>
      </c>
      <c r="G178" s="257"/>
      <c r="H178" s="257" t="s">
        <v>534</v>
      </c>
      <c r="I178" s="257" t="s">
        <v>535</v>
      </c>
      <c r="J178" s="257">
        <v>1</v>
      </c>
      <c r="K178" s="301"/>
    </row>
    <row r="179" s="1" customFormat="1" ht="15" customHeight="1">
      <c r="B179" s="280"/>
      <c r="C179" s="257" t="s">
        <v>55</v>
      </c>
      <c r="D179" s="257"/>
      <c r="E179" s="257"/>
      <c r="F179" s="279" t="s">
        <v>464</v>
      </c>
      <c r="G179" s="257"/>
      <c r="H179" s="257" t="s">
        <v>536</v>
      </c>
      <c r="I179" s="257" t="s">
        <v>466</v>
      </c>
      <c r="J179" s="257">
        <v>20</v>
      </c>
      <c r="K179" s="301"/>
    </row>
    <row r="180" s="1" customFormat="1" ht="15" customHeight="1">
      <c r="B180" s="280"/>
      <c r="C180" s="257" t="s">
        <v>56</v>
      </c>
      <c r="D180" s="257"/>
      <c r="E180" s="257"/>
      <c r="F180" s="279" t="s">
        <v>464</v>
      </c>
      <c r="G180" s="257"/>
      <c r="H180" s="257" t="s">
        <v>537</v>
      </c>
      <c r="I180" s="257" t="s">
        <v>466</v>
      </c>
      <c r="J180" s="257">
        <v>255</v>
      </c>
      <c r="K180" s="301"/>
    </row>
    <row r="181" s="1" customFormat="1" ht="15" customHeight="1">
      <c r="B181" s="280"/>
      <c r="C181" s="257" t="s">
        <v>116</v>
      </c>
      <c r="D181" s="257"/>
      <c r="E181" s="257"/>
      <c r="F181" s="279" t="s">
        <v>464</v>
      </c>
      <c r="G181" s="257"/>
      <c r="H181" s="257" t="s">
        <v>428</v>
      </c>
      <c r="I181" s="257" t="s">
        <v>466</v>
      </c>
      <c r="J181" s="257">
        <v>10</v>
      </c>
      <c r="K181" s="301"/>
    </row>
    <row r="182" s="1" customFormat="1" ht="15" customHeight="1">
      <c r="B182" s="280"/>
      <c r="C182" s="257" t="s">
        <v>117</v>
      </c>
      <c r="D182" s="257"/>
      <c r="E182" s="257"/>
      <c r="F182" s="279" t="s">
        <v>464</v>
      </c>
      <c r="G182" s="257"/>
      <c r="H182" s="257" t="s">
        <v>538</v>
      </c>
      <c r="I182" s="257" t="s">
        <v>499</v>
      </c>
      <c r="J182" s="257"/>
      <c r="K182" s="301"/>
    </row>
    <row r="183" s="1" customFormat="1" ht="15" customHeight="1">
      <c r="B183" s="280"/>
      <c r="C183" s="257" t="s">
        <v>539</v>
      </c>
      <c r="D183" s="257"/>
      <c r="E183" s="257"/>
      <c r="F183" s="279" t="s">
        <v>464</v>
      </c>
      <c r="G183" s="257"/>
      <c r="H183" s="257" t="s">
        <v>540</v>
      </c>
      <c r="I183" s="257" t="s">
        <v>499</v>
      </c>
      <c r="J183" s="257"/>
      <c r="K183" s="301"/>
    </row>
    <row r="184" s="1" customFormat="1" ht="15" customHeight="1">
      <c r="B184" s="280"/>
      <c r="C184" s="257" t="s">
        <v>528</v>
      </c>
      <c r="D184" s="257"/>
      <c r="E184" s="257"/>
      <c r="F184" s="279" t="s">
        <v>464</v>
      </c>
      <c r="G184" s="257"/>
      <c r="H184" s="257" t="s">
        <v>541</v>
      </c>
      <c r="I184" s="257" t="s">
        <v>499</v>
      </c>
      <c r="J184" s="257"/>
      <c r="K184" s="301"/>
    </row>
    <row r="185" s="1" customFormat="1" ht="15" customHeight="1">
      <c r="B185" s="280"/>
      <c r="C185" s="257" t="s">
        <v>119</v>
      </c>
      <c r="D185" s="257"/>
      <c r="E185" s="257"/>
      <c r="F185" s="279" t="s">
        <v>470</v>
      </c>
      <c r="G185" s="257"/>
      <c r="H185" s="257" t="s">
        <v>542</v>
      </c>
      <c r="I185" s="257" t="s">
        <v>466</v>
      </c>
      <c r="J185" s="257">
        <v>50</v>
      </c>
      <c r="K185" s="301"/>
    </row>
    <row r="186" s="1" customFormat="1" ht="15" customHeight="1">
      <c r="B186" s="280"/>
      <c r="C186" s="257" t="s">
        <v>543</v>
      </c>
      <c r="D186" s="257"/>
      <c r="E186" s="257"/>
      <c r="F186" s="279" t="s">
        <v>470</v>
      </c>
      <c r="G186" s="257"/>
      <c r="H186" s="257" t="s">
        <v>544</v>
      </c>
      <c r="I186" s="257" t="s">
        <v>545</v>
      </c>
      <c r="J186" s="257"/>
      <c r="K186" s="301"/>
    </row>
    <row r="187" s="1" customFormat="1" ht="15" customHeight="1">
      <c r="B187" s="280"/>
      <c r="C187" s="257" t="s">
        <v>546</v>
      </c>
      <c r="D187" s="257"/>
      <c r="E187" s="257"/>
      <c r="F187" s="279" t="s">
        <v>470</v>
      </c>
      <c r="G187" s="257"/>
      <c r="H187" s="257" t="s">
        <v>547</v>
      </c>
      <c r="I187" s="257" t="s">
        <v>545</v>
      </c>
      <c r="J187" s="257"/>
      <c r="K187" s="301"/>
    </row>
    <row r="188" s="1" customFormat="1" ht="15" customHeight="1">
      <c r="B188" s="280"/>
      <c r="C188" s="257" t="s">
        <v>548</v>
      </c>
      <c r="D188" s="257"/>
      <c r="E188" s="257"/>
      <c r="F188" s="279" t="s">
        <v>470</v>
      </c>
      <c r="G188" s="257"/>
      <c r="H188" s="257" t="s">
        <v>549</v>
      </c>
      <c r="I188" s="257" t="s">
        <v>545</v>
      </c>
      <c r="J188" s="257"/>
      <c r="K188" s="301"/>
    </row>
    <row r="189" s="1" customFormat="1" ht="15" customHeight="1">
      <c r="B189" s="280"/>
      <c r="C189" s="313" t="s">
        <v>550</v>
      </c>
      <c r="D189" s="257"/>
      <c r="E189" s="257"/>
      <c r="F189" s="279" t="s">
        <v>470</v>
      </c>
      <c r="G189" s="257"/>
      <c r="H189" s="257" t="s">
        <v>551</v>
      </c>
      <c r="I189" s="257" t="s">
        <v>552</v>
      </c>
      <c r="J189" s="314" t="s">
        <v>553</v>
      </c>
      <c r="K189" s="301"/>
    </row>
    <row r="190" s="1" customFormat="1" ht="15" customHeight="1">
      <c r="B190" s="280"/>
      <c r="C190" s="264" t="s">
        <v>44</v>
      </c>
      <c r="D190" s="257"/>
      <c r="E190" s="257"/>
      <c r="F190" s="279" t="s">
        <v>464</v>
      </c>
      <c r="G190" s="257"/>
      <c r="H190" s="254" t="s">
        <v>554</v>
      </c>
      <c r="I190" s="257" t="s">
        <v>555</v>
      </c>
      <c r="J190" s="257"/>
      <c r="K190" s="301"/>
    </row>
    <row r="191" s="1" customFormat="1" ht="15" customHeight="1">
      <c r="B191" s="280"/>
      <c r="C191" s="264" t="s">
        <v>556</v>
      </c>
      <c r="D191" s="257"/>
      <c r="E191" s="257"/>
      <c r="F191" s="279" t="s">
        <v>464</v>
      </c>
      <c r="G191" s="257"/>
      <c r="H191" s="257" t="s">
        <v>557</v>
      </c>
      <c r="I191" s="257" t="s">
        <v>499</v>
      </c>
      <c r="J191" s="257"/>
      <c r="K191" s="301"/>
    </row>
    <row r="192" s="1" customFormat="1" ht="15" customHeight="1">
      <c r="B192" s="280"/>
      <c r="C192" s="264" t="s">
        <v>558</v>
      </c>
      <c r="D192" s="257"/>
      <c r="E192" s="257"/>
      <c r="F192" s="279" t="s">
        <v>464</v>
      </c>
      <c r="G192" s="257"/>
      <c r="H192" s="257" t="s">
        <v>559</v>
      </c>
      <c r="I192" s="257" t="s">
        <v>499</v>
      </c>
      <c r="J192" s="257"/>
      <c r="K192" s="301"/>
    </row>
    <row r="193" s="1" customFormat="1" ht="15" customHeight="1">
      <c r="B193" s="280"/>
      <c r="C193" s="264" t="s">
        <v>560</v>
      </c>
      <c r="D193" s="257"/>
      <c r="E193" s="257"/>
      <c r="F193" s="279" t="s">
        <v>470</v>
      </c>
      <c r="G193" s="257"/>
      <c r="H193" s="257" t="s">
        <v>561</v>
      </c>
      <c r="I193" s="257" t="s">
        <v>499</v>
      </c>
      <c r="J193" s="257"/>
      <c r="K193" s="301"/>
    </row>
    <row r="194" s="1" customFormat="1" ht="15" customHeight="1">
      <c r="B194" s="307"/>
      <c r="C194" s="315"/>
      <c r="D194" s="289"/>
      <c r="E194" s="289"/>
      <c r="F194" s="289"/>
      <c r="G194" s="289"/>
      <c r="H194" s="289"/>
      <c r="I194" s="289"/>
      <c r="J194" s="289"/>
      <c r="K194" s="308"/>
    </row>
    <row r="195" s="1" customFormat="1" ht="18.75" customHeight="1">
      <c r="B195" s="254"/>
      <c r="C195" s="257"/>
      <c r="D195" s="257"/>
      <c r="E195" s="257"/>
      <c r="F195" s="279"/>
      <c r="G195" s="257"/>
      <c r="H195" s="257"/>
      <c r="I195" s="257"/>
      <c r="J195" s="257"/>
      <c r="K195" s="254"/>
    </row>
    <row r="196" s="1" customFormat="1" ht="18.75" customHeight="1">
      <c r="B196" s="254"/>
      <c r="C196" s="257"/>
      <c r="D196" s="257"/>
      <c r="E196" s="257"/>
      <c r="F196" s="279"/>
      <c r="G196" s="257"/>
      <c r="H196" s="257"/>
      <c r="I196" s="257"/>
      <c r="J196" s="257"/>
      <c r="K196" s="254"/>
    </row>
    <row r="197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="1" customFormat="1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="1" customFormat="1" ht="21">
      <c r="B199" s="247"/>
      <c r="C199" s="248" t="s">
        <v>562</v>
      </c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5.5" customHeight="1">
      <c r="B200" s="247"/>
      <c r="C200" s="316" t="s">
        <v>563</v>
      </c>
      <c r="D200" s="316"/>
      <c r="E200" s="316"/>
      <c r="F200" s="316" t="s">
        <v>564</v>
      </c>
      <c r="G200" s="317"/>
      <c r="H200" s="316" t="s">
        <v>565</v>
      </c>
      <c r="I200" s="316"/>
      <c r="J200" s="316"/>
      <c r="K200" s="249"/>
    </row>
    <row r="201" s="1" customFormat="1" ht="5.25" customHeight="1">
      <c r="B201" s="280"/>
      <c r="C201" s="277"/>
      <c r="D201" s="277"/>
      <c r="E201" s="277"/>
      <c r="F201" s="277"/>
      <c r="G201" s="257"/>
      <c r="H201" s="277"/>
      <c r="I201" s="277"/>
      <c r="J201" s="277"/>
      <c r="K201" s="301"/>
    </row>
    <row r="202" s="1" customFormat="1" ht="15" customHeight="1">
      <c r="B202" s="280"/>
      <c r="C202" s="257" t="s">
        <v>555</v>
      </c>
      <c r="D202" s="257"/>
      <c r="E202" s="257"/>
      <c r="F202" s="279" t="s">
        <v>45</v>
      </c>
      <c r="G202" s="257"/>
      <c r="H202" s="257" t="s">
        <v>566</v>
      </c>
      <c r="I202" s="257"/>
      <c r="J202" s="257"/>
      <c r="K202" s="301"/>
    </row>
    <row r="203" s="1" customFormat="1" ht="15" customHeight="1">
      <c r="B203" s="280"/>
      <c r="C203" s="286"/>
      <c r="D203" s="257"/>
      <c r="E203" s="257"/>
      <c r="F203" s="279" t="s">
        <v>46</v>
      </c>
      <c r="G203" s="257"/>
      <c r="H203" s="257" t="s">
        <v>567</v>
      </c>
      <c r="I203" s="257"/>
      <c r="J203" s="257"/>
      <c r="K203" s="301"/>
    </row>
    <row r="204" s="1" customFormat="1" ht="15" customHeight="1">
      <c r="B204" s="280"/>
      <c r="C204" s="286"/>
      <c r="D204" s="257"/>
      <c r="E204" s="257"/>
      <c r="F204" s="279" t="s">
        <v>49</v>
      </c>
      <c r="G204" s="257"/>
      <c r="H204" s="257" t="s">
        <v>568</v>
      </c>
      <c r="I204" s="257"/>
      <c r="J204" s="257"/>
      <c r="K204" s="301"/>
    </row>
    <row r="205" s="1" customFormat="1" ht="15" customHeight="1">
      <c r="B205" s="280"/>
      <c r="C205" s="257"/>
      <c r="D205" s="257"/>
      <c r="E205" s="257"/>
      <c r="F205" s="279" t="s">
        <v>47</v>
      </c>
      <c r="G205" s="257"/>
      <c r="H205" s="257" t="s">
        <v>569</v>
      </c>
      <c r="I205" s="257"/>
      <c r="J205" s="257"/>
      <c r="K205" s="301"/>
    </row>
    <row r="206" s="1" customFormat="1" ht="15" customHeight="1">
      <c r="B206" s="280"/>
      <c r="C206" s="257"/>
      <c r="D206" s="257"/>
      <c r="E206" s="257"/>
      <c r="F206" s="279" t="s">
        <v>48</v>
      </c>
      <c r="G206" s="257"/>
      <c r="H206" s="257" t="s">
        <v>570</v>
      </c>
      <c r="I206" s="257"/>
      <c r="J206" s="257"/>
      <c r="K206" s="301"/>
    </row>
    <row r="207" s="1" customFormat="1" ht="15" customHeight="1">
      <c r="B207" s="280"/>
      <c r="C207" s="257"/>
      <c r="D207" s="257"/>
      <c r="E207" s="257"/>
      <c r="F207" s="279"/>
      <c r="G207" s="257"/>
      <c r="H207" s="257"/>
      <c r="I207" s="257"/>
      <c r="J207" s="257"/>
      <c r="K207" s="301"/>
    </row>
    <row r="208" s="1" customFormat="1" ht="15" customHeight="1">
      <c r="B208" s="280"/>
      <c r="C208" s="257" t="s">
        <v>511</v>
      </c>
      <c r="D208" s="257"/>
      <c r="E208" s="257"/>
      <c r="F208" s="279" t="s">
        <v>80</v>
      </c>
      <c r="G208" s="257"/>
      <c r="H208" s="257" t="s">
        <v>571</v>
      </c>
      <c r="I208" s="257"/>
      <c r="J208" s="257"/>
      <c r="K208" s="301"/>
    </row>
    <row r="209" s="1" customFormat="1" ht="15" customHeight="1">
      <c r="B209" s="280"/>
      <c r="C209" s="286"/>
      <c r="D209" s="257"/>
      <c r="E209" s="257"/>
      <c r="F209" s="279" t="s">
        <v>407</v>
      </c>
      <c r="G209" s="257"/>
      <c r="H209" s="257" t="s">
        <v>408</v>
      </c>
      <c r="I209" s="257"/>
      <c r="J209" s="257"/>
      <c r="K209" s="301"/>
    </row>
    <row r="210" s="1" customFormat="1" ht="15" customHeight="1">
      <c r="B210" s="280"/>
      <c r="C210" s="257"/>
      <c r="D210" s="257"/>
      <c r="E210" s="257"/>
      <c r="F210" s="279" t="s">
        <v>405</v>
      </c>
      <c r="G210" s="257"/>
      <c r="H210" s="257" t="s">
        <v>572</v>
      </c>
      <c r="I210" s="257"/>
      <c r="J210" s="257"/>
      <c r="K210" s="301"/>
    </row>
    <row r="211" s="1" customFormat="1" ht="15" customHeight="1">
      <c r="B211" s="318"/>
      <c r="C211" s="286"/>
      <c r="D211" s="286"/>
      <c r="E211" s="286"/>
      <c r="F211" s="279" t="s">
        <v>409</v>
      </c>
      <c r="G211" s="264"/>
      <c r="H211" s="305" t="s">
        <v>410</v>
      </c>
      <c r="I211" s="305"/>
      <c r="J211" s="305"/>
      <c r="K211" s="319"/>
    </row>
    <row r="212" s="1" customFormat="1" ht="15" customHeight="1">
      <c r="B212" s="318"/>
      <c r="C212" s="286"/>
      <c r="D212" s="286"/>
      <c r="E212" s="286"/>
      <c r="F212" s="279" t="s">
        <v>411</v>
      </c>
      <c r="G212" s="264"/>
      <c r="H212" s="305" t="s">
        <v>391</v>
      </c>
      <c r="I212" s="305"/>
      <c r="J212" s="305"/>
      <c r="K212" s="319"/>
    </row>
    <row r="213" s="1" customFormat="1" ht="15" customHeight="1">
      <c r="B213" s="318"/>
      <c r="C213" s="286"/>
      <c r="D213" s="286"/>
      <c r="E213" s="286"/>
      <c r="F213" s="320"/>
      <c r="G213" s="264"/>
      <c r="H213" s="321"/>
      <c r="I213" s="321"/>
      <c r="J213" s="321"/>
      <c r="K213" s="319"/>
    </row>
    <row r="214" s="1" customFormat="1" ht="15" customHeight="1">
      <c r="B214" s="318"/>
      <c r="C214" s="257" t="s">
        <v>535</v>
      </c>
      <c r="D214" s="286"/>
      <c r="E214" s="286"/>
      <c r="F214" s="279">
        <v>1</v>
      </c>
      <c r="G214" s="264"/>
      <c r="H214" s="305" t="s">
        <v>573</v>
      </c>
      <c r="I214" s="305"/>
      <c r="J214" s="305"/>
      <c r="K214" s="319"/>
    </row>
    <row r="215" s="1" customFormat="1" ht="15" customHeight="1">
      <c r="B215" s="318"/>
      <c r="C215" s="286"/>
      <c r="D215" s="286"/>
      <c r="E215" s="286"/>
      <c r="F215" s="279">
        <v>2</v>
      </c>
      <c r="G215" s="264"/>
      <c r="H215" s="305" t="s">
        <v>574</v>
      </c>
      <c r="I215" s="305"/>
      <c r="J215" s="305"/>
      <c r="K215" s="319"/>
    </row>
    <row r="216" s="1" customFormat="1" ht="15" customHeight="1">
      <c r="B216" s="318"/>
      <c r="C216" s="286"/>
      <c r="D216" s="286"/>
      <c r="E216" s="286"/>
      <c r="F216" s="279">
        <v>3</v>
      </c>
      <c r="G216" s="264"/>
      <c r="H216" s="305" t="s">
        <v>575</v>
      </c>
      <c r="I216" s="305"/>
      <c r="J216" s="305"/>
      <c r="K216" s="319"/>
    </row>
    <row r="217" s="1" customFormat="1" ht="15" customHeight="1">
      <c r="B217" s="318"/>
      <c r="C217" s="286"/>
      <c r="D217" s="286"/>
      <c r="E217" s="286"/>
      <c r="F217" s="279">
        <v>4</v>
      </c>
      <c r="G217" s="264"/>
      <c r="H217" s="305" t="s">
        <v>576</v>
      </c>
      <c r="I217" s="305"/>
      <c r="J217" s="305"/>
      <c r="K217" s="319"/>
    </row>
    <row r="218" s="1" customFormat="1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Dana-PC\Dana</dc:creator>
  <cp:lastModifiedBy>Dana-PC\Dana</cp:lastModifiedBy>
  <dcterms:created xsi:type="dcterms:W3CDTF">2020-06-18T20:53:12Z</dcterms:created>
  <dcterms:modified xsi:type="dcterms:W3CDTF">2020-06-18T20:53:16Z</dcterms:modified>
</cp:coreProperties>
</file>