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16" activeTab="0"/>
  </bookViews>
  <sheets>
    <sheet name="Souhrn" sheetId="7" r:id="rId1"/>
    <sheet name="těžba" sheetId="1" r:id="rId2"/>
    <sheet name="přibližování" sheetId="3" r:id="rId3"/>
    <sheet name="vyvážení" sheetId="5" r:id="rId4"/>
    <sheet name="kůň" sheetId="6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<sst xmlns="http://schemas.openxmlformats.org/spreadsheetml/2006/main" count="274" uniqueCount="82">
  <si>
    <t>Cenová skupina</t>
  </si>
  <si>
    <t>hmotnatost</t>
  </si>
  <si>
    <r>
      <t xml:space="preserve">Kč/m3        </t>
    </r>
    <r>
      <rPr>
        <sz val="7"/>
        <color rgb="FF000000"/>
        <rFont val="Arial"/>
        <family val="2"/>
      </rPr>
      <t>základ</t>
    </r>
  </si>
  <si>
    <r>
      <t xml:space="preserve">Kč/m3          </t>
    </r>
    <r>
      <rPr>
        <sz val="7"/>
        <color rgb="FF000000"/>
        <rFont val="Arial"/>
        <family val="2"/>
      </rPr>
      <t>nahodilá těžba</t>
    </r>
  </si>
  <si>
    <r>
      <t xml:space="preserve">Kč/m3             </t>
    </r>
    <r>
      <rPr>
        <sz val="7"/>
        <color rgb="FF000000"/>
        <rFont val="Arial"/>
        <family val="2"/>
      </rPr>
      <t xml:space="preserve"> vykacování</t>
    </r>
    <r>
      <rPr>
        <sz val="10"/>
        <color rgb="FF000000"/>
        <rFont val="Arial"/>
        <family val="2"/>
      </rPr>
      <t>/</t>
    </r>
    <r>
      <rPr>
        <sz val="7"/>
        <color rgb="FF000000"/>
        <rFont val="Arial"/>
        <family val="2"/>
      </rPr>
      <t>sortimentní</t>
    </r>
  </si>
  <si>
    <t>I.</t>
  </si>
  <si>
    <t>0,07 - 0,14</t>
  </si>
  <si>
    <t>II.</t>
  </si>
  <si>
    <t>0,15-0,34</t>
  </si>
  <si>
    <t>III.</t>
  </si>
  <si>
    <t>0,35-0,59</t>
  </si>
  <si>
    <t>IV.</t>
  </si>
  <si>
    <t>0,60-0,99</t>
  </si>
  <si>
    <t>V.</t>
  </si>
  <si>
    <t>1,00-1,49</t>
  </si>
  <si>
    <t>Těžba dřeva - jehličnaté</t>
  </si>
  <si>
    <t>Těžba dřeva - listnaté</t>
  </si>
  <si>
    <t>vzdálenost [m]</t>
  </si>
  <si>
    <t>druh činnosti</t>
  </si>
  <si>
    <t>základ</t>
  </si>
  <si>
    <t>nahodilá</t>
  </si>
  <si>
    <t>vykacování</t>
  </si>
  <si>
    <t>&gt;500</t>
  </si>
  <si>
    <t>&lt;500</t>
  </si>
  <si>
    <t>&gt; 500</t>
  </si>
  <si>
    <t>&lt; 500</t>
  </si>
  <si>
    <t>0,50 +</t>
  </si>
  <si>
    <t>0,25 - 0,49</t>
  </si>
  <si>
    <t>&gt; 0,25</t>
  </si>
  <si>
    <t>1,00 +</t>
  </si>
  <si>
    <t>1,00+</t>
  </si>
  <si>
    <t>vykacovánÍ, svah</t>
  </si>
  <si>
    <t>pozn. svah větší než 20%</t>
  </si>
  <si>
    <t>UKT s vyvážecí károu</t>
  </si>
  <si>
    <t>Vyvážecí souprava</t>
  </si>
  <si>
    <t>vzdálenostní skupina</t>
  </si>
  <si>
    <t>hmotnatostní třída</t>
  </si>
  <si>
    <t>I</t>
  </si>
  <si>
    <t>II</t>
  </si>
  <si>
    <t>do 0,29</t>
  </si>
  <si>
    <t>nad 0,30</t>
  </si>
  <si>
    <t>A</t>
  </si>
  <si>
    <t>rozptýlená</t>
  </si>
  <si>
    <t>Hmotnatostní skupina</t>
  </si>
  <si>
    <t>Vzdálenost [m]</t>
  </si>
  <si>
    <t>do 0,10 a tyče</t>
  </si>
  <si>
    <t>0,11-0,14</t>
  </si>
  <si>
    <t>0,15-0,19</t>
  </si>
  <si>
    <t>0,20-0,29</t>
  </si>
  <si>
    <t>0,30-0,49</t>
  </si>
  <si>
    <t>51 - 100</t>
  </si>
  <si>
    <t>101 - 200</t>
  </si>
  <si>
    <t>vykacování, svah</t>
  </si>
  <si>
    <t>B</t>
  </si>
  <si>
    <t>Jehličnaté</t>
  </si>
  <si>
    <t>Listnaté</t>
  </si>
  <si>
    <t>těžba základní</t>
  </si>
  <si>
    <t>těžba nahodilá</t>
  </si>
  <si>
    <t>sortimentní těžba (vykacování)</t>
  </si>
  <si>
    <r>
      <t>objem (m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</t>
    </r>
  </si>
  <si>
    <r>
      <t>nabídková jednotková cena (Kč/m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)</t>
    </r>
  </si>
  <si>
    <t>cena celkem bez DPH</t>
  </si>
  <si>
    <t>Celkem</t>
  </si>
  <si>
    <t>SUMA CELKEM</t>
  </si>
  <si>
    <t>Hmotnatost</t>
  </si>
  <si>
    <r>
      <t>objem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</si>
  <si>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jednotková cena (Kč/m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</si>
  <si>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do 50</t>
  </si>
  <si>
    <r>
      <t>Objem středního kmene v m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 xml:space="preserve"> - jehličnaté i listnaté</t>
    </r>
  </si>
  <si>
    <t>Vyvážení dříví</t>
  </si>
  <si>
    <t>celková nabídková cena</t>
  </si>
  <si>
    <t>dílčí nabídkové ceny</t>
  </si>
  <si>
    <t>SOUHRN NABÍDKOVÝCH CEN</t>
  </si>
  <si>
    <t>Přibližování dříví kůň P-OM</t>
  </si>
  <si>
    <t>Vyklizování dříví kůň  P-VM</t>
  </si>
  <si>
    <t>Přibližování UKT/SLT</t>
  </si>
  <si>
    <t>Těžba MP</t>
  </si>
  <si>
    <t>Soustřeďování</t>
  </si>
  <si>
    <t>přibližování dříví koněm</t>
  </si>
  <si>
    <t xml:space="preserve">těžba </t>
  </si>
  <si>
    <t>přibližování  UKT/SLT</t>
  </si>
  <si>
    <t xml:space="preserve">vyvážení dříví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</si>
</sst>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_ ;[Red]\-#,##0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0" fillId="0" borderId="1" xfId="0" applyNumberFormat="1" applyBorder="1"/>
    <xf numFmtId="2" fontId="0" fillId="4" borderId="1" xfId="0" applyNumberFormat="1" applyFill="1" applyBorder="1"/>
    <xf numFmtId="2" fontId="0" fillId="0" borderId="0" xfId="0" applyNumberFormat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3" fillId="2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6" fontId="0" fillId="4" borderId="1" xfId="0" applyNumberFormat="1" applyFill="1" applyBorder="1"/>
    <xf numFmtId="6" fontId="0" fillId="0" borderId="5" xfId="0" applyNumberFormat="1" applyBorder="1"/>
    <xf numFmtId="6" fontId="0" fillId="0" borderId="6" xfId="0" applyNumberFormat="1" applyBorder="1"/>
    <xf numFmtId="6" fontId="0" fillId="0" borderId="7" xfId="0" applyNumberFormat="1" applyBorder="1"/>
    <xf numFmtId="6" fontId="0" fillId="0" borderId="8" xfId="0" applyNumberFormat="1" applyBorder="1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6" fontId="0" fillId="0" borderId="0" xfId="0" applyNumberFormat="1"/>
    <xf numFmtId="0" fontId="3" fillId="0" borderId="0" xfId="0" applyFont="1" applyAlignment="1">
      <alignment horizontal="center" vertical="center"/>
    </xf>
    <xf numFmtId="6" fontId="2" fillId="0" borderId="9" xfId="0" applyNumberFormat="1" applyFont="1" applyBorder="1"/>
    <xf numFmtId="6" fontId="2" fillId="0" borderId="10" xfId="0" applyNumberFormat="1" applyFont="1" applyBorder="1"/>
    <xf numFmtId="0" fontId="2" fillId="0" borderId="11" xfId="0" applyFont="1" applyBorder="1"/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" fontId="12" fillId="4" borderId="1" xfId="0" applyNumberFormat="1" applyFont="1" applyFill="1" applyBorder="1"/>
    <xf numFmtId="1" fontId="0" fillId="0" borderId="0" xfId="0" applyNumberFormat="1"/>
    <xf numFmtId="1" fontId="2" fillId="0" borderId="0" xfId="0" applyNumberFormat="1" applyFont="1"/>
    <xf numFmtId="0" fontId="0" fillId="0" borderId="13" xfId="0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4" fillId="0" borderId="13" xfId="0" applyFont="1" applyBorder="1"/>
    <xf numFmtId="0" fontId="14" fillId="0" borderId="15" xfId="0" applyFont="1" applyBorder="1"/>
    <xf numFmtId="0" fontId="0" fillId="0" borderId="13" xfId="0" applyBorder="1" applyAlignment="1">
      <alignment horizontal="center" wrapText="1"/>
    </xf>
    <xf numFmtId="0" fontId="0" fillId="0" borderId="13" xfId="0" applyBorder="1"/>
    <xf numFmtId="164" fontId="0" fillId="4" borderId="1" xfId="0" applyNumberFormat="1" applyFill="1" applyBorder="1"/>
    <xf numFmtId="0" fontId="0" fillId="0" borderId="3" xfId="0" applyBorder="1" applyAlignment="1">
      <alignment horizontal="center" wrapText="1"/>
    </xf>
    <xf numFmtId="164" fontId="0" fillId="0" borderId="7" xfId="0" applyNumberFormat="1" applyBorder="1"/>
    <xf numFmtId="0" fontId="0" fillId="0" borderId="15" xfId="0" applyBorder="1"/>
    <xf numFmtId="164" fontId="0" fillId="4" borderId="16" xfId="0" applyNumberFormat="1" applyFill="1" applyBorder="1"/>
    <xf numFmtId="164" fontId="0" fillId="0" borderId="8" xfId="0" applyNumberFormat="1" applyBorder="1"/>
    <xf numFmtId="164" fontId="0" fillId="0" borderId="0" xfId="0" applyNumberFormat="1"/>
    <xf numFmtId="164" fontId="2" fillId="0" borderId="0" xfId="0" applyNumberFormat="1" applyFont="1"/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0" fillId="5" borderId="3" xfId="0" applyNumberFormat="1" applyFill="1" applyBorder="1"/>
    <xf numFmtId="1" fontId="0" fillId="5" borderId="4" xfId="0" applyNumberFormat="1" applyFill="1" applyBorder="1"/>
    <xf numFmtId="0" fontId="17" fillId="0" borderId="13" xfId="0" applyFont="1" applyBorder="1" applyAlignment="1">
      <alignment vertical="center"/>
    </xf>
    <xf numFmtId="1" fontId="0" fillId="5" borderId="3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2" fillId="0" borderId="10" xfId="0" applyNumberFormat="1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0" xfId="0" applyFont="1"/>
    <xf numFmtId="164" fontId="0" fillId="0" borderId="8" xfId="0" applyNumberFormat="1" applyBorder="1" applyAlignment="1">
      <alignment horizontal="center"/>
    </xf>
    <xf numFmtId="3" fontId="0" fillId="5" borderId="3" xfId="0" applyNumberFormat="1" applyFill="1" applyBorder="1"/>
    <xf numFmtId="3" fontId="0" fillId="5" borderId="4" xfId="0" applyNumberFormat="1" applyFill="1" applyBorder="1"/>
    <xf numFmtId="165" fontId="0" fillId="5" borderId="3" xfId="0" applyNumberFormat="1" applyFill="1" applyBorder="1"/>
    <xf numFmtId="165" fontId="0" fillId="5" borderId="4" xfId="0" applyNumberFormat="1" applyFill="1" applyBorder="1"/>
    <xf numFmtId="165" fontId="0" fillId="0" borderId="0" xfId="0" applyNumberFormat="1" applyAlignment="1">
      <alignment horizontal="center"/>
    </xf>
    <xf numFmtId="6" fontId="0" fillId="0" borderId="17" xfId="0" applyNumberFormat="1" applyBorder="1"/>
    <xf numFmtId="6" fontId="0" fillId="0" borderId="18" xfId="0" applyNumberFormat="1" applyBorder="1"/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tabSelected="1" workbookViewId="0" topLeftCell="A1">
      <selection activeCell="G18" sqref="G18"/>
    </sheetView>
  </sheetViews>
  <sheetFormatPr defaultColWidth="9.140625" defaultRowHeight="15"/>
  <cols>
    <col min="3" max="3" width="14.00390625" style="0" customWidth="1"/>
    <col min="4" max="4" width="43.7109375" style="0" customWidth="1"/>
    <col min="5" max="5" width="13.140625" style="0" customWidth="1"/>
  </cols>
  <sheetData>
    <row r="2" ht="15" thickBot="1"/>
    <row r="3" spans="2:5" ht="15">
      <c r="B3" s="79" t="s">
        <v>72</v>
      </c>
      <c r="C3" s="80"/>
      <c r="D3" s="80"/>
      <c r="E3" s="81"/>
    </row>
    <row r="4" spans="2:5" ht="15">
      <c r="B4" s="75" t="s">
        <v>71</v>
      </c>
      <c r="C4" s="84" t="s">
        <v>79</v>
      </c>
      <c r="D4" s="85"/>
      <c r="E4" s="73">
        <f>těžba!R12+těžba!R24</f>
        <v>0</v>
      </c>
    </row>
    <row r="5" spans="2:5" ht="18.75" customHeight="1">
      <c r="B5" s="76"/>
      <c r="C5" s="82" t="s">
        <v>77</v>
      </c>
      <c r="D5" t="s">
        <v>80</v>
      </c>
      <c r="E5" s="74">
        <f>přibližování!T12+přibližování!T24</f>
        <v>0</v>
      </c>
    </row>
    <row r="6" spans="2:5" ht="15">
      <c r="B6" s="76"/>
      <c r="C6" s="82"/>
      <c r="D6" t="s">
        <v>81</v>
      </c>
      <c r="E6" s="74">
        <f>vyvážení!J16</f>
        <v>0</v>
      </c>
    </row>
    <row r="7" spans="2:5" ht="15" thickBot="1">
      <c r="B7" s="76"/>
      <c r="C7" s="83"/>
      <c r="D7" t="s">
        <v>78</v>
      </c>
      <c r="E7" s="74">
        <f>kůň!Q12</f>
        <v>0</v>
      </c>
    </row>
    <row r="8" spans="2:5" ht="15" thickBot="1">
      <c r="B8" s="77" t="s">
        <v>70</v>
      </c>
      <c r="C8" s="78"/>
      <c r="D8" s="78"/>
      <c r="E8" s="32">
        <f>SUM(E4:E7)</f>
        <v>0</v>
      </c>
    </row>
  </sheetData>
  <mergeCells count="5">
    <mergeCell ref="B4:B7"/>
    <mergeCell ref="B8:D8"/>
    <mergeCell ref="B3:E3"/>
    <mergeCell ref="C5:C7"/>
    <mergeCell ref="C4:D4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zoomScale="75" zoomScaleNormal="75" workbookViewId="0" topLeftCell="A1">
      <selection activeCell="U26" sqref="U26"/>
    </sheetView>
  </sheetViews>
  <sheetFormatPr defaultColWidth="9.140625" defaultRowHeight="15"/>
  <cols>
    <col min="2" max="2" width="0.13671875" style="0" customWidth="1"/>
    <col min="3" max="3" width="9.140625" style="0" hidden="1" customWidth="1"/>
    <col min="4" max="4" width="10.28125" style="0" hidden="1" customWidth="1"/>
    <col min="5" max="6" width="9.140625" style="0" hidden="1" customWidth="1"/>
    <col min="7" max="7" width="8.140625" style="0" hidden="1" customWidth="1"/>
    <col min="8" max="8" width="5.57421875" style="0" hidden="1" customWidth="1"/>
    <col min="9" max="9" width="10.28125" style="0" bestFit="1" customWidth="1"/>
    <col min="10" max="10" width="14.8515625" style="0" bestFit="1" customWidth="1"/>
    <col min="11" max="13" width="14.8515625" style="0" customWidth="1"/>
    <col min="14" max="14" width="20.8515625" style="0" bestFit="1" customWidth="1"/>
    <col min="15" max="15" width="17.7109375" style="0" customWidth="1"/>
    <col min="16" max="17" width="20.8515625" style="0" customWidth="1"/>
    <col min="18" max="18" width="19.00390625" style="0" customWidth="1"/>
  </cols>
  <sheetData>
    <row r="1" spans="8:11" ht="15">
      <c r="H1" s="86" t="s">
        <v>76</v>
      </c>
      <c r="I1" s="86"/>
      <c r="J1" s="86"/>
      <c r="K1" s="86"/>
    </row>
    <row r="2" ht="15" thickBot="1"/>
    <row r="3" spans="9:18" ht="15" thickBot="1">
      <c r="I3" s="30" t="s">
        <v>54</v>
      </c>
      <c r="J3" s="99" t="s">
        <v>56</v>
      </c>
      <c r="K3" s="100"/>
      <c r="L3" s="101"/>
      <c r="M3" s="99" t="s">
        <v>57</v>
      </c>
      <c r="N3" s="100"/>
      <c r="O3" s="101"/>
      <c r="P3" s="99" t="s">
        <v>58</v>
      </c>
      <c r="Q3" s="100"/>
      <c r="R3" s="101"/>
    </row>
    <row r="4" spans="2:18" ht="15" customHeight="1">
      <c r="B4" s="104" t="s">
        <v>15</v>
      </c>
      <c r="C4" s="97" t="s">
        <v>0</v>
      </c>
      <c r="D4" s="109" t="s">
        <v>1</v>
      </c>
      <c r="E4" s="97" t="s">
        <v>2</v>
      </c>
      <c r="F4" s="97" t="s">
        <v>3</v>
      </c>
      <c r="G4" s="97" t="s">
        <v>4</v>
      </c>
      <c r="H4" s="12"/>
      <c r="I4" s="87" t="s">
        <v>1</v>
      </c>
      <c r="J4" s="94" t="s">
        <v>59</v>
      </c>
      <c r="K4" s="90" t="s">
        <v>60</v>
      </c>
      <c r="L4" s="95" t="s">
        <v>61</v>
      </c>
      <c r="M4" s="94" t="s">
        <v>59</v>
      </c>
      <c r="N4" s="90" t="s">
        <v>60</v>
      </c>
      <c r="O4" s="95" t="s">
        <v>61</v>
      </c>
      <c r="P4" s="102" t="s">
        <v>59</v>
      </c>
      <c r="Q4" s="90" t="s">
        <v>60</v>
      </c>
      <c r="R4" s="95" t="s">
        <v>61</v>
      </c>
    </row>
    <row r="5" spans="2:18" ht="27" customHeight="1">
      <c r="B5" s="105"/>
      <c r="C5" s="98"/>
      <c r="D5" s="110"/>
      <c r="E5" s="98"/>
      <c r="F5" s="98"/>
      <c r="G5" s="98"/>
      <c r="H5" s="12"/>
      <c r="I5" s="88"/>
      <c r="J5" s="94"/>
      <c r="K5" s="90"/>
      <c r="L5" s="96"/>
      <c r="M5" s="94"/>
      <c r="N5" s="90"/>
      <c r="O5" s="96"/>
      <c r="P5" s="103"/>
      <c r="Q5" s="90"/>
      <c r="R5" s="96"/>
    </row>
    <row r="6" spans="2:18" ht="15">
      <c r="B6" s="105"/>
      <c r="C6" s="3" t="s">
        <v>5</v>
      </c>
      <c r="D6" s="2" t="s">
        <v>6</v>
      </c>
      <c r="E6" s="4">
        <v>4.04</v>
      </c>
      <c r="F6" s="4">
        <v>4.86</v>
      </c>
      <c r="G6" s="4">
        <v>5.06</v>
      </c>
      <c r="H6" s="13"/>
      <c r="I6" s="55" t="s">
        <v>6</v>
      </c>
      <c r="J6" s="70">
        <v>200</v>
      </c>
      <c r="K6" s="21"/>
      <c r="L6" s="22">
        <f>J6*K6</f>
        <v>0</v>
      </c>
      <c r="M6" s="70">
        <v>100</v>
      </c>
      <c r="N6" s="21"/>
      <c r="O6" s="22">
        <f>M6*N6</f>
        <v>0</v>
      </c>
      <c r="P6" s="70">
        <v>100</v>
      </c>
      <c r="Q6" s="21"/>
      <c r="R6" s="22">
        <f>P6*Q6</f>
        <v>0</v>
      </c>
    </row>
    <row r="7" spans="2:18" ht="15">
      <c r="B7" s="105"/>
      <c r="C7" s="3" t="s">
        <v>7</v>
      </c>
      <c r="D7" s="2" t="s">
        <v>8</v>
      </c>
      <c r="E7" s="4">
        <v>2.16</v>
      </c>
      <c r="F7" s="4">
        <v>2.59</v>
      </c>
      <c r="G7" s="4">
        <v>2.7</v>
      </c>
      <c r="H7" s="13"/>
      <c r="I7" s="55" t="s">
        <v>8</v>
      </c>
      <c r="J7" s="70">
        <v>300</v>
      </c>
      <c r="K7" s="21"/>
      <c r="L7" s="22">
        <f>J7*K7</f>
        <v>0</v>
      </c>
      <c r="M7" s="70">
        <v>200</v>
      </c>
      <c r="N7" s="21"/>
      <c r="O7" s="22">
        <f>M7*N7</f>
        <v>0</v>
      </c>
      <c r="P7" s="70">
        <v>100</v>
      </c>
      <c r="Q7" s="21"/>
      <c r="R7" s="22">
        <f>P7*Q7</f>
        <v>0</v>
      </c>
    </row>
    <row r="8" spans="2:18" ht="15">
      <c r="B8" s="105"/>
      <c r="C8" s="3" t="s">
        <v>9</v>
      </c>
      <c r="D8" s="2" t="s">
        <v>10</v>
      </c>
      <c r="E8" s="4">
        <v>1.59</v>
      </c>
      <c r="F8" s="4">
        <v>1.91</v>
      </c>
      <c r="G8" s="4">
        <v>1.99</v>
      </c>
      <c r="H8" s="13"/>
      <c r="I8" s="55" t="s">
        <v>10</v>
      </c>
      <c r="J8" s="70">
        <v>700</v>
      </c>
      <c r="K8" s="21"/>
      <c r="L8" s="22">
        <f aca="true" t="shared" si="0" ref="L8:L10">J8*K8</f>
        <v>0</v>
      </c>
      <c r="M8" s="70">
        <v>600</v>
      </c>
      <c r="N8" s="21"/>
      <c r="O8" s="22">
        <f aca="true" t="shared" si="1" ref="O8:O10">M8*N8</f>
        <v>0</v>
      </c>
      <c r="P8" s="70">
        <v>700</v>
      </c>
      <c r="Q8" s="21"/>
      <c r="R8" s="22">
        <f aca="true" t="shared" si="2" ref="R8:R10">P8*Q8</f>
        <v>0</v>
      </c>
    </row>
    <row r="9" spans="2:18" ht="15">
      <c r="B9" s="105"/>
      <c r="C9" s="3" t="s">
        <v>11</v>
      </c>
      <c r="D9" s="2" t="s">
        <v>12</v>
      </c>
      <c r="E9" s="4">
        <v>1.24</v>
      </c>
      <c r="F9" s="4">
        <v>1.48</v>
      </c>
      <c r="G9" s="4">
        <v>1.54</v>
      </c>
      <c r="H9" s="13"/>
      <c r="I9" s="55" t="s">
        <v>12</v>
      </c>
      <c r="J9" s="70">
        <v>4000</v>
      </c>
      <c r="K9" s="21"/>
      <c r="L9" s="22">
        <f t="shared" si="0"/>
        <v>0</v>
      </c>
      <c r="M9" s="70">
        <v>1500</v>
      </c>
      <c r="N9" s="21"/>
      <c r="O9" s="22">
        <f t="shared" si="1"/>
        <v>0</v>
      </c>
      <c r="P9" s="70">
        <v>2000</v>
      </c>
      <c r="Q9" s="21"/>
      <c r="R9" s="22">
        <f t="shared" si="2"/>
        <v>0</v>
      </c>
    </row>
    <row r="10" spans="2:18" s="1" customFormat="1" ht="15" thickBot="1">
      <c r="B10" s="105"/>
      <c r="C10" s="3" t="s">
        <v>13</v>
      </c>
      <c r="D10" s="2" t="s">
        <v>14</v>
      </c>
      <c r="E10" s="4">
        <v>1</v>
      </c>
      <c r="F10" s="4">
        <v>1.22</v>
      </c>
      <c r="G10" s="4">
        <v>1.27</v>
      </c>
      <c r="H10" s="13"/>
      <c r="I10" s="55" t="s">
        <v>29</v>
      </c>
      <c r="J10" s="71">
        <v>4000</v>
      </c>
      <c r="K10" s="21"/>
      <c r="L10" s="23">
        <f t="shared" si="0"/>
        <v>0</v>
      </c>
      <c r="M10" s="71">
        <v>2000</v>
      </c>
      <c r="N10" s="21"/>
      <c r="O10" s="23">
        <f t="shared" si="1"/>
        <v>0</v>
      </c>
      <c r="P10" s="71">
        <v>2000</v>
      </c>
      <c r="Q10" s="21"/>
      <c r="R10" s="23">
        <f t="shared" si="2"/>
        <v>0</v>
      </c>
    </row>
    <row r="11" spans="2:21" s="1" customFormat="1" ht="15" thickBot="1">
      <c r="B11" s="26"/>
      <c r="C11" s="27"/>
      <c r="D11" s="15"/>
      <c r="E11" s="28"/>
      <c r="F11" s="28"/>
      <c r="G11" s="28"/>
      <c r="H11" s="28"/>
      <c r="I11" s="30"/>
      <c r="J11" s="29"/>
      <c r="K11" s="29" t="s">
        <v>62</v>
      </c>
      <c r="L11" s="29">
        <f>SUM(L6:L10)</f>
        <v>0</v>
      </c>
      <c r="M11" s="29"/>
      <c r="N11" s="29" t="s">
        <v>62</v>
      </c>
      <c r="O11" s="29">
        <f>SUM(O6:O10)</f>
        <v>0</v>
      </c>
      <c r="P11" s="29"/>
      <c r="Q11" s="29" t="s">
        <v>62</v>
      </c>
      <c r="R11" s="29">
        <f>SUM(R6:R10)</f>
        <v>0</v>
      </c>
      <c r="U11" s="72"/>
    </row>
    <row r="12" spans="2:18" s="1" customFormat="1" ht="15" thickBot="1">
      <c r="B12" s="26"/>
      <c r="C12" s="27"/>
      <c r="D12" s="15"/>
      <c r="E12" s="28"/>
      <c r="F12" s="28"/>
      <c r="G12" s="28"/>
      <c r="H12" s="28"/>
      <c r="I12" s="30"/>
      <c r="J12" s="29"/>
      <c r="K12" s="29"/>
      <c r="L12" s="29"/>
      <c r="M12" s="29"/>
      <c r="N12" s="29"/>
      <c r="O12" s="29"/>
      <c r="P12" s="29"/>
      <c r="Q12" s="32" t="s">
        <v>63</v>
      </c>
      <c r="R12" s="31">
        <f>L11+O11+R11</f>
        <v>0</v>
      </c>
    </row>
    <row r="13" spans="2:18" s="1" customFormat="1" ht="15">
      <c r="B13" s="26"/>
      <c r="C13" s="27"/>
      <c r="D13" s="15"/>
      <c r="E13" s="28"/>
      <c r="F13" s="28"/>
      <c r="G13" s="28"/>
      <c r="H13" s="28"/>
      <c r="I13" s="30"/>
      <c r="J13" s="29"/>
      <c r="K13" s="29"/>
      <c r="L13" s="29"/>
      <c r="M13" s="29"/>
      <c r="N13" s="29"/>
      <c r="O13" s="29"/>
      <c r="P13" s="29"/>
      <c r="Q13" s="29"/>
      <c r="R13" s="29"/>
    </row>
    <row r="14" ht="15" thickBot="1"/>
    <row r="15" spans="9:18" ht="15">
      <c r="I15" s="30" t="s">
        <v>55</v>
      </c>
      <c r="J15" s="91" t="s">
        <v>56</v>
      </c>
      <c r="K15" s="92"/>
      <c r="L15" s="93"/>
      <c r="M15" s="91" t="s">
        <v>57</v>
      </c>
      <c r="N15" s="92"/>
      <c r="O15" s="93"/>
      <c r="P15" s="91" t="s">
        <v>58</v>
      </c>
      <c r="Q15" s="92"/>
      <c r="R15" s="93"/>
    </row>
    <row r="16" spans="2:18" ht="19.5" customHeight="1">
      <c r="B16" s="106" t="s">
        <v>16</v>
      </c>
      <c r="C16" s="90" t="s">
        <v>0</v>
      </c>
      <c r="D16" s="108" t="s">
        <v>1</v>
      </c>
      <c r="E16" s="90" t="s">
        <v>2</v>
      </c>
      <c r="F16" s="90" t="s">
        <v>3</v>
      </c>
      <c r="G16" s="90" t="s">
        <v>4</v>
      </c>
      <c r="H16" s="12"/>
      <c r="I16" s="89" t="s">
        <v>1</v>
      </c>
      <c r="J16" s="94" t="s">
        <v>59</v>
      </c>
      <c r="K16" s="90" t="s">
        <v>60</v>
      </c>
      <c r="L16" s="95" t="s">
        <v>61</v>
      </c>
      <c r="M16" s="94" t="s">
        <v>59</v>
      </c>
      <c r="N16" s="90" t="s">
        <v>60</v>
      </c>
      <c r="O16" s="95" t="s">
        <v>61</v>
      </c>
      <c r="P16" s="94" t="s">
        <v>59</v>
      </c>
      <c r="Q16" s="90" t="s">
        <v>60</v>
      </c>
      <c r="R16" s="95" t="s">
        <v>61</v>
      </c>
    </row>
    <row r="17" spans="2:18" ht="23.25" customHeight="1">
      <c r="B17" s="105"/>
      <c r="C17" s="90"/>
      <c r="D17" s="108"/>
      <c r="E17" s="90"/>
      <c r="F17" s="90"/>
      <c r="G17" s="90"/>
      <c r="H17" s="12"/>
      <c r="I17" s="89"/>
      <c r="J17" s="94"/>
      <c r="K17" s="90"/>
      <c r="L17" s="96"/>
      <c r="M17" s="94"/>
      <c r="N17" s="90"/>
      <c r="O17" s="96"/>
      <c r="P17" s="94"/>
      <c r="Q17" s="90"/>
      <c r="R17" s="96"/>
    </row>
    <row r="18" spans="2:18" ht="15">
      <c r="B18" s="105"/>
      <c r="C18" s="3" t="s">
        <v>5</v>
      </c>
      <c r="D18" s="2" t="s">
        <v>6</v>
      </c>
      <c r="E18" s="4">
        <v>3.94</v>
      </c>
      <c r="F18" s="4">
        <v>4.53</v>
      </c>
      <c r="G18" s="4">
        <v>4.93</v>
      </c>
      <c r="H18" s="13"/>
      <c r="I18" s="55" t="s">
        <v>6</v>
      </c>
      <c r="J18" s="70">
        <v>100</v>
      </c>
      <c r="K18" s="21"/>
      <c r="L18" s="24">
        <f>J18*K18</f>
        <v>0</v>
      </c>
      <c r="M18" s="70">
        <v>100</v>
      </c>
      <c r="N18" s="21"/>
      <c r="O18" s="24">
        <f>M18*N18</f>
        <v>0</v>
      </c>
      <c r="P18" s="70">
        <v>100</v>
      </c>
      <c r="Q18" s="21"/>
      <c r="R18" s="24">
        <f>P18*Q18</f>
        <v>0</v>
      </c>
    </row>
    <row r="19" spans="2:18" ht="15">
      <c r="B19" s="105"/>
      <c r="C19" s="3" t="s">
        <v>7</v>
      </c>
      <c r="D19" s="2" t="s">
        <v>8</v>
      </c>
      <c r="E19" s="4">
        <v>2.06</v>
      </c>
      <c r="F19" s="4">
        <v>2.36</v>
      </c>
      <c r="G19" s="4">
        <v>2.47</v>
      </c>
      <c r="H19" s="13"/>
      <c r="I19" s="55" t="s">
        <v>8</v>
      </c>
      <c r="J19" s="70">
        <v>200</v>
      </c>
      <c r="K19" s="21"/>
      <c r="L19" s="24">
        <f>J19*K19</f>
        <v>0</v>
      </c>
      <c r="M19" s="70">
        <v>100</v>
      </c>
      <c r="N19" s="21"/>
      <c r="O19" s="24">
        <f aca="true" t="shared" si="3" ref="O19:O22">M19*N19</f>
        <v>0</v>
      </c>
      <c r="P19" s="70">
        <v>100</v>
      </c>
      <c r="Q19" s="21"/>
      <c r="R19" s="24">
        <f aca="true" t="shared" si="4" ref="R19:R22">P19*Q19</f>
        <v>0</v>
      </c>
    </row>
    <row r="20" spans="2:18" ht="15">
      <c r="B20" s="105"/>
      <c r="C20" s="3" t="s">
        <v>9</v>
      </c>
      <c r="D20" s="2" t="s">
        <v>10</v>
      </c>
      <c r="E20" s="4">
        <v>1.5</v>
      </c>
      <c r="F20" s="4">
        <v>1.73</v>
      </c>
      <c r="G20" s="4">
        <v>1.81</v>
      </c>
      <c r="H20" s="13"/>
      <c r="I20" s="55" t="s">
        <v>10</v>
      </c>
      <c r="J20" s="70">
        <v>600</v>
      </c>
      <c r="K20" s="21"/>
      <c r="L20" s="24">
        <f aca="true" t="shared" si="5" ref="L20:L22">J20*K20</f>
        <v>0</v>
      </c>
      <c r="M20" s="70">
        <v>100</v>
      </c>
      <c r="N20" s="21"/>
      <c r="O20" s="24">
        <f t="shared" si="3"/>
        <v>0</v>
      </c>
      <c r="P20" s="70">
        <v>200</v>
      </c>
      <c r="Q20" s="21"/>
      <c r="R20" s="24">
        <f t="shared" si="4"/>
        <v>0</v>
      </c>
    </row>
    <row r="21" spans="2:18" ht="15">
      <c r="B21" s="105"/>
      <c r="C21" s="3" t="s">
        <v>11</v>
      </c>
      <c r="D21" s="2" t="s">
        <v>12</v>
      </c>
      <c r="E21" s="4">
        <v>1.19</v>
      </c>
      <c r="F21" s="4">
        <v>1.37</v>
      </c>
      <c r="G21" s="4">
        <v>1.42</v>
      </c>
      <c r="H21" s="13"/>
      <c r="I21" s="55" t="s">
        <v>12</v>
      </c>
      <c r="J21" s="70">
        <v>1300</v>
      </c>
      <c r="K21" s="21"/>
      <c r="L21" s="24">
        <f t="shared" si="5"/>
        <v>0</v>
      </c>
      <c r="M21" s="70">
        <v>300</v>
      </c>
      <c r="N21" s="21"/>
      <c r="O21" s="24">
        <f t="shared" si="3"/>
        <v>0</v>
      </c>
      <c r="P21" s="70">
        <v>200</v>
      </c>
      <c r="Q21" s="21"/>
      <c r="R21" s="24">
        <f t="shared" si="4"/>
        <v>0</v>
      </c>
    </row>
    <row r="22" spans="2:21" ht="15" thickBot="1">
      <c r="B22" s="107"/>
      <c r="C22" s="3" t="s">
        <v>13</v>
      </c>
      <c r="D22" s="2" t="s">
        <v>14</v>
      </c>
      <c r="E22" s="4">
        <v>0.99</v>
      </c>
      <c r="F22" s="4">
        <v>1.14</v>
      </c>
      <c r="G22" s="4">
        <v>1.19</v>
      </c>
      <c r="H22" s="13"/>
      <c r="I22" s="55" t="s">
        <v>30</v>
      </c>
      <c r="J22" s="71">
        <v>1000</v>
      </c>
      <c r="K22" s="21"/>
      <c r="L22" s="25">
        <f t="shared" si="5"/>
        <v>0</v>
      </c>
      <c r="M22" s="71">
        <v>300</v>
      </c>
      <c r="N22" s="21"/>
      <c r="O22" s="25">
        <f t="shared" si="3"/>
        <v>0</v>
      </c>
      <c r="P22" s="71">
        <v>400</v>
      </c>
      <c r="Q22" s="21"/>
      <c r="R22" s="25">
        <f t="shared" si="4"/>
        <v>0</v>
      </c>
      <c r="U22" s="72"/>
    </row>
    <row r="23" spans="11:18" ht="15" thickBot="1">
      <c r="K23" t="s">
        <v>62</v>
      </c>
      <c r="L23" s="29">
        <f>SUM(L18:L22)</f>
        <v>0</v>
      </c>
      <c r="N23" t="s">
        <v>62</v>
      </c>
      <c r="O23" s="29">
        <f>SUM(O18:O22)</f>
        <v>0</v>
      </c>
      <c r="Q23" t="s">
        <v>62</v>
      </c>
      <c r="R23" s="29">
        <f>SUM(R18:R22)</f>
        <v>0</v>
      </c>
    </row>
    <row r="24" spans="17:18" ht="15" thickBot="1">
      <c r="Q24" s="33" t="s">
        <v>63</v>
      </c>
      <c r="R24" s="32">
        <f>L23+O23+R23</f>
        <v>0</v>
      </c>
    </row>
  </sheetData>
  <mergeCells count="39">
    <mergeCell ref="B4:B10"/>
    <mergeCell ref="B16:B22"/>
    <mergeCell ref="C16:C17"/>
    <mergeCell ref="D16:D17"/>
    <mergeCell ref="E16:E17"/>
    <mergeCell ref="C4:C5"/>
    <mergeCell ref="D4:D5"/>
    <mergeCell ref="E4:E5"/>
    <mergeCell ref="F4:F5"/>
    <mergeCell ref="G4:G5"/>
    <mergeCell ref="P3:R3"/>
    <mergeCell ref="M4:M5"/>
    <mergeCell ref="P4:P5"/>
    <mergeCell ref="L4:L5"/>
    <mergeCell ref="Q4:Q5"/>
    <mergeCell ref="O4:O5"/>
    <mergeCell ref="N4:N5"/>
    <mergeCell ref="R4:R5"/>
    <mergeCell ref="M3:O3"/>
    <mergeCell ref="J3:L3"/>
    <mergeCell ref="J4:J5"/>
    <mergeCell ref="F16:F17"/>
    <mergeCell ref="G16:G17"/>
    <mergeCell ref="P15:R15"/>
    <mergeCell ref="M16:M17"/>
    <mergeCell ref="P16:P17"/>
    <mergeCell ref="Q16:Q17"/>
    <mergeCell ref="N16:N17"/>
    <mergeCell ref="R16:R17"/>
    <mergeCell ref="J15:L15"/>
    <mergeCell ref="M15:O15"/>
    <mergeCell ref="L16:L17"/>
    <mergeCell ref="O16:O17"/>
    <mergeCell ref="J16:J17"/>
    <mergeCell ref="H1:K1"/>
    <mergeCell ref="I4:I5"/>
    <mergeCell ref="I16:I17"/>
    <mergeCell ref="K4:K5"/>
    <mergeCell ref="K16:K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75" zoomScaleNormal="75" workbookViewId="0" topLeftCell="A1">
      <selection activeCell="T24" sqref="T24"/>
    </sheetView>
  </sheetViews>
  <sheetFormatPr defaultColWidth="9.140625" defaultRowHeight="15"/>
  <cols>
    <col min="2" max="3" width="9.140625" style="0" hidden="1" customWidth="1"/>
    <col min="4" max="4" width="13.140625" style="0" hidden="1" customWidth="1"/>
    <col min="5" max="9" width="9.140625" style="0" hidden="1" customWidth="1"/>
    <col min="11" max="11" width="15.8515625" style="0" bestFit="1" customWidth="1"/>
    <col min="12" max="12" width="11.28125" style="0" bestFit="1" customWidth="1"/>
    <col min="13" max="13" width="18.7109375" style="0" customWidth="1"/>
    <col min="14" max="14" width="11.8515625" style="0" customWidth="1"/>
    <col min="15" max="15" width="10.57421875" style="0" customWidth="1"/>
    <col min="16" max="16" width="15.57421875" style="0" customWidth="1"/>
    <col min="17" max="17" width="12.28125" style="0" customWidth="1"/>
    <col min="18" max="18" width="11.7109375" style="0" customWidth="1"/>
    <col min="19" max="19" width="15.57421875" style="0" customWidth="1"/>
    <col min="20" max="20" width="12.140625" style="0" customWidth="1"/>
  </cols>
  <sheetData>
    <row r="1" ht="15">
      <c r="A1" t="s">
        <v>75</v>
      </c>
    </row>
    <row r="2" spans="12:20" ht="15" thickBot="1">
      <c r="L2" s="112" t="s">
        <v>64</v>
      </c>
      <c r="M2" s="112"/>
      <c r="N2" s="112"/>
      <c r="O2" s="112"/>
      <c r="P2" s="112"/>
      <c r="Q2" s="112"/>
      <c r="R2" s="112"/>
      <c r="S2" s="112"/>
      <c r="T2" s="112"/>
    </row>
    <row r="3" spans="10:20" ht="15">
      <c r="J3" s="11" t="s">
        <v>54</v>
      </c>
      <c r="L3" s="114" t="s">
        <v>28</v>
      </c>
      <c r="M3" s="115"/>
      <c r="N3" s="116"/>
      <c r="O3" s="114" t="s">
        <v>27</v>
      </c>
      <c r="P3" s="115"/>
      <c r="Q3" s="116"/>
      <c r="R3" s="114" t="s">
        <v>26</v>
      </c>
      <c r="S3" s="115"/>
      <c r="T3" s="116"/>
    </row>
    <row r="4" spans="3:20" ht="34.5" customHeight="1">
      <c r="C4" s="5" t="s">
        <v>17</v>
      </c>
      <c r="D4" s="5" t="s">
        <v>18</v>
      </c>
      <c r="E4" s="6" t="s">
        <v>28</v>
      </c>
      <c r="F4" s="6" t="s">
        <v>27</v>
      </c>
      <c r="G4" s="6" t="s">
        <v>26</v>
      </c>
      <c r="J4" s="64" t="s">
        <v>17</v>
      </c>
      <c r="K4" s="65" t="s">
        <v>18</v>
      </c>
      <c r="L4" s="35" t="s">
        <v>65</v>
      </c>
      <c r="M4" s="20" t="s">
        <v>66</v>
      </c>
      <c r="N4" s="34" t="s">
        <v>61</v>
      </c>
      <c r="O4" s="35" t="s">
        <v>65</v>
      </c>
      <c r="P4" s="20" t="s">
        <v>66</v>
      </c>
      <c r="Q4" s="34" t="s">
        <v>61</v>
      </c>
      <c r="R4" s="35" t="s">
        <v>65</v>
      </c>
      <c r="S4" s="20" t="s">
        <v>66</v>
      </c>
      <c r="T4" s="34" t="s">
        <v>61</v>
      </c>
    </row>
    <row r="5" spans="3:20" ht="15">
      <c r="C5" s="111" t="s">
        <v>22</v>
      </c>
      <c r="D5" s="7" t="s">
        <v>19</v>
      </c>
      <c r="E5" s="8">
        <v>1.35</v>
      </c>
      <c r="F5" s="9">
        <v>1</v>
      </c>
      <c r="G5" s="8">
        <v>0.9</v>
      </c>
      <c r="J5" s="113" t="s">
        <v>24</v>
      </c>
      <c r="K5" s="59" t="s">
        <v>19</v>
      </c>
      <c r="L5" s="57">
        <v>300</v>
      </c>
      <c r="M5" s="36"/>
      <c r="N5" s="49">
        <f>L5*M5</f>
        <v>0</v>
      </c>
      <c r="O5" s="57">
        <v>2100</v>
      </c>
      <c r="P5" s="36"/>
      <c r="Q5" s="49">
        <f>O5*P5</f>
        <v>0</v>
      </c>
      <c r="R5" s="57">
        <v>4000</v>
      </c>
      <c r="S5" s="36"/>
      <c r="T5" s="49">
        <f>R5*S5</f>
        <v>0</v>
      </c>
    </row>
    <row r="6" spans="3:20" ht="15">
      <c r="C6" s="111"/>
      <c r="D6" s="7" t="s">
        <v>20</v>
      </c>
      <c r="E6" s="8">
        <v>1.52</v>
      </c>
      <c r="F6" s="8">
        <v>1.04</v>
      </c>
      <c r="G6" s="8">
        <v>0.94</v>
      </c>
      <c r="J6" s="113"/>
      <c r="K6" s="59" t="s">
        <v>20</v>
      </c>
      <c r="L6" s="57">
        <v>200</v>
      </c>
      <c r="M6" s="36"/>
      <c r="N6" s="49">
        <f aca="true" t="shared" si="0" ref="N6:N10">L6*M6</f>
        <v>0</v>
      </c>
      <c r="O6" s="57">
        <v>1000</v>
      </c>
      <c r="P6" s="36"/>
      <c r="Q6" s="49">
        <f aca="true" t="shared" si="1" ref="Q6:Q10">O6*P6</f>
        <v>0</v>
      </c>
      <c r="R6" s="57">
        <v>1500</v>
      </c>
      <c r="S6" s="36"/>
      <c r="T6" s="49">
        <f aca="true" t="shared" si="2" ref="T6:T10">R6*S6</f>
        <v>0</v>
      </c>
    </row>
    <row r="7" spans="3:20" ht="15">
      <c r="C7" s="111"/>
      <c r="D7" s="7" t="s">
        <v>52</v>
      </c>
      <c r="E7" s="8">
        <v>1.81</v>
      </c>
      <c r="F7" s="8">
        <v>1.07</v>
      </c>
      <c r="G7" s="8">
        <v>0.97</v>
      </c>
      <c r="J7" s="113"/>
      <c r="K7" s="59" t="s">
        <v>31</v>
      </c>
      <c r="L7" s="57">
        <v>100</v>
      </c>
      <c r="M7" s="36"/>
      <c r="N7" s="49">
        <f t="shared" si="0"/>
        <v>0</v>
      </c>
      <c r="O7" s="57">
        <v>200</v>
      </c>
      <c r="P7" s="36"/>
      <c r="Q7" s="49">
        <f t="shared" si="1"/>
        <v>0</v>
      </c>
      <c r="R7" s="57">
        <v>300</v>
      </c>
      <c r="S7" s="36"/>
      <c r="T7" s="49">
        <f t="shared" si="2"/>
        <v>0</v>
      </c>
    </row>
    <row r="8" spans="3:20" ht="15">
      <c r="C8" s="111" t="s">
        <v>23</v>
      </c>
      <c r="D8" s="7" t="s">
        <v>19</v>
      </c>
      <c r="E8" s="8">
        <v>1.5</v>
      </c>
      <c r="F8" s="8">
        <v>1.15</v>
      </c>
      <c r="G8" s="8">
        <v>1.42</v>
      </c>
      <c r="J8" s="113" t="s">
        <v>25</v>
      </c>
      <c r="K8" s="59" t="s">
        <v>19</v>
      </c>
      <c r="L8" s="57">
        <v>200</v>
      </c>
      <c r="M8" s="36"/>
      <c r="N8" s="49">
        <f t="shared" si="0"/>
        <v>0</v>
      </c>
      <c r="O8" s="57">
        <v>1100</v>
      </c>
      <c r="P8" s="36"/>
      <c r="Q8" s="49">
        <f t="shared" si="1"/>
        <v>0</v>
      </c>
      <c r="R8" s="57">
        <v>2000</v>
      </c>
      <c r="S8" s="36"/>
      <c r="T8" s="49">
        <f t="shared" si="2"/>
        <v>0</v>
      </c>
    </row>
    <row r="9" spans="3:20" ht="15">
      <c r="C9" s="111"/>
      <c r="D9" s="7" t="s">
        <v>20</v>
      </c>
      <c r="E9" s="8">
        <v>1.67</v>
      </c>
      <c r="F9" s="8">
        <v>1.19</v>
      </c>
      <c r="G9" s="8">
        <v>1.64</v>
      </c>
      <c r="J9" s="113"/>
      <c r="K9" s="59" t="s">
        <v>20</v>
      </c>
      <c r="L9" s="57">
        <v>100</v>
      </c>
      <c r="M9" s="36"/>
      <c r="N9" s="49">
        <f t="shared" si="0"/>
        <v>0</v>
      </c>
      <c r="O9" s="57">
        <v>500</v>
      </c>
      <c r="P9" s="36"/>
      <c r="Q9" s="49">
        <f t="shared" si="1"/>
        <v>0</v>
      </c>
      <c r="R9" s="57">
        <v>700</v>
      </c>
      <c r="S9" s="36"/>
      <c r="T9" s="49">
        <f t="shared" si="2"/>
        <v>0</v>
      </c>
    </row>
    <row r="10" spans="3:20" ht="15" thickBot="1">
      <c r="C10" s="111"/>
      <c r="D10" s="7" t="s">
        <v>52</v>
      </c>
      <c r="E10" s="8">
        <v>1.96</v>
      </c>
      <c r="F10" s="8">
        <v>1.23</v>
      </c>
      <c r="G10" s="8">
        <v>1.8</v>
      </c>
      <c r="J10" s="113"/>
      <c r="K10" s="59" t="s">
        <v>31</v>
      </c>
      <c r="L10" s="58">
        <v>100</v>
      </c>
      <c r="M10" s="36"/>
      <c r="N10" s="52">
        <f t="shared" si="0"/>
        <v>0</v>
      </c>
      <c r="O10" s="58">
        <v>200</v>
      </c>
      <c r="P10" s="36"/>
      <c r="Q10" s="49">
        <f t="shared" si="1"/>
        <v>0</v>
      </c>
      <c r="R10" s="58">
        <v>200</v>
      </c>
      <c r="S10" s="36"/>
      <c r="T10" s="49">
        <f t="shared" si="2"/>
        <v>0</v>
      </c>
    </row>
    <row r="11" spans="10:20" ht="15" thickBot="1">
      <c r="J11" s="66"/>
      <c r="K11" s="66"/>
      <c r="M11" t="s">
        <v>62</v>
      </c>
      <c r="N11" s="53">
        <f>SUM(N5:N10)</f>
        <v>0</v>
      </c>
      <c r="P11" t="s">
        <v>62</v>
      </c>
      <c r="Q11" s="53">
        <f>SUM(Q5:Q10)</f>
        <v>0</v>
      </c>
      <c r="S11" t="s">
        <v>62</v>
      </c>
      <c r="T11" s="53">
        <f>SUM(T5:T10)</f>
        <v>0</v>
      </c>
    </row>
    <row r="12" spans="10:20" ht="15" thickBot="1">
      <c r="J12" s="66"/>
      <c r="K12" s="66"/>
      <c r="N12" s="37"/>
      <c r="Q12" s="37"/>
      <c r="S12" s="33" t="s">
        <v>63</v>
      </c>
      <c r="T12" s="63">
        <f>N11+Q11+T11</f>
        <v>0</v>
      </c>
    </row>
    <row r="13" spans="10:20" ht="15">
      <c r="J13" s="66"/>
      <c r="K13" s="66"/>
      <c r="N13" s="37"/>
      <c r="Q13" s="37"/>
      <c r="S13" s="11"/>
      <c r="T13" s="38"/>
    </row>
    <row r="14" spans="10:20" ht="15" thickBot="1">
      <c r="J14" s="66"/>
      <c r="K14" s="66"/>
      <c r="L14" s="112" t="s">
        <v>64</v>
      </c>
      <c r="M14" s="112"/>
      <c r="N14" s="112"/>
      <c r="O14" s="112"/>
      <c r="P14" s="112"/>
      <c r="Q14" s="112"/>
      <c r="R14" s="112"/>
      <c r="S14" s="112"/>
      <c r="T14" s="112"/>
    </row>
    <row r="15" spans="10:20" ht="15">
      <c r="J15" s="11" t="s">
        <v>55</v>
      </c>
      <c r="K15" s="66"/>
      <c r="L15" s="114" t="s">
        <v>28</v>
      </c>
      <c r="M15" s="115"/>
      <c r="N15" s="116"/>
      <c r="O15" s="114" t="s">
        <v>27</v>
      </c>
      <c r="P15" s="115"/>
      <c r="Q15" s="116"/>
      <c r="R15" s="114" t="s">
        <v>26</v>
      </c>
      <c r="S15" s="115"/>
      <c r="T15" s="116"/>
    </row>
    <row r="16" spans="3:20" ht="30.6">
      <c r="C16" s="5" t="s">
        <v>17</v>
      </c>
      <c r="D16" s="5" t="s">
        <v>18</v>
      </c>
      <c r="E16" s="6" t="s">
        <v>28</v>
      </c>
      <c r="F16" s="6" t="s">
        <v>27</v>
      </c>
      <c r="G16" s="6" t="s">
        <v>26</v>
      </c>
      <c r="J16" s="64" t="s">
        <v>17</v>
      </c>
      <c r="K16" s="65" t="s">
        <v>18</v>
      </c>
      <c r="L16" s="35" t="s">
        <v>65</v>
      </c>
      <c r="M16" s="20" t="s">
        <v>66</v>
      </c>
      <c r="N16" s="34" t="s">
        <v>61</v>
      </c>
      <c r="O16" s="35" t="s">
        <v>65</v>
      </c>
      <c r="P16" s="20" t="s">
        <v>66</v>
      </c>
      <c r="Q16" s="34" t="s">
        <v>61</v>
      </c>
      <c r="R16" s="35" t="s">
        <v>65</v>
      </c>
      <c r="S16" s="20" t="s">
        <v>66</v>
      </c>
      <c r="T16" s="34" t="s">
        <v>61</v>
      </c>
    </row>
    <row r="17" spans="3:20" ht="15">
      <c r="C17" s="111" t="s">
        <v>22</v>
      </c>
      <c r="D17" s="7" t="s">
        <v>19</v>
      </c>
      <c r="E17" s="8">
        <f>E5+0.17</f>
        <v>1.52</v>
      </c>
      <c r="F17" s="8">
        <f aca="true" t="shared" si="3" ref="F17:G17">F5+0.17</f>
        <v>1.17</v>
      </c>
      <c r="G17" s="8">
        <f t="shared" si="3"/>
        <v>1.07</v>
      </c>
      <c r="J17" s="113" t="s">
        <v>24</v>
      </c>
      <c r="K17" s="59" t="s">
        <v>19</v>
      </c>
      <c r="L17" s="57">
        <v>200</v>
      </c>
      <c r="M17" s="36"/>
      <c r="N17" s="49">
        <f>L17*M17</f>
        <v>0</v>
      </c>
      <c r="O17" s="57">
        <v>500</v>
      </c>
      <c r="P17" s="36"/>
      <c r="Q17" s="49">
        <f>O17*P17</f>
        <v>0</v>
      </c>
      <c r="R17" s="57">
        <v>1000</v>
      </c>
      <c r="S17" s="36"/>
      <c r="T17" s="49">
        <f>R17*S17</f>
        <v>0</v>
      </c>
    </row>
    <row r="18" spans="3:20" ht="15">
      <c r="C18" s="111"/>
      <c r="D18" s="7" t="s">
        <v>20</v>
      </c>
      <c r="E18" s="8">
        <f aca="true" t="shared" si="4" ref="E18:G18">E6+0.17</f>
        <v>1.69</v>
      </c>
      <c r="F18" s="8">
        <f t="shared" si="4"/>
        <v>1.21</v>
      </c>
      <c r="G18" s="8">
        <f t="shared" si="4"/>
        <v>1.1099999999999999</v>
      </c>
      <c r="J18" s="113"/>
      <c r="K18" s="59" t="s">
        <v>20</v>
      </c>
      <c r="L18" s="57">
        <v>100</v>
      </c>
      <c r="M18" s="36"/>
      <c r="N18" s="49">
        <f aca="true" t="shared" si="5" ref="N18:N22">L18*M18</f>
        <v>0</v>
      </c>
      <c r="O18" s="57">
        <v>100</v>
      </c>
      <c r="P18" s="36"/>
      <c r="Q18" s="49">
        <f aca="true" t="shared" si="6" ref="Q18:Q22">O18*P18</f>
        <v>0</v>
      </c>
      <c r="R18" s="57">
        <v>300</v>
      </c>
      <c r="S18" s="36"/>
      <c r="T18" s="49">
        <f aca="true" t="shared" si="7" ref="T18:T22">R18*S18</f>
        <v>0</v>
      </c>
    </row>
    <row r="19" spans="3:20" ht="15">
      <c r="C19" s="111"/>
      <c r="D19" s="7" t="s">
        <v>52</v>
      </c>
      <c r="E19" s="8">
        <f aca="true" t="shared" si="8" ref="E19:G19">E7+0.17</f>
        <v>1.98</v>
      </c>
      <c r="F19" s="8">
        <f t="shared" si="8"/>
        <v>1.24</v>
      </c>
      <c r="G19" s="8">
        <f t="shared" si="8"/>
        <v>1.14</v>
      </c>
      <c r="J19" s="113"/>
      <c r="K19" s="59" t="s">
        <v>31</v>
      </c>
      <c r="L19" s="57">
        <v>100</v>
      </c>
      <c r="M19" s="36"/>
      <c r="N19" s="49">
        <f t="shared" si="5"/>
        <v>0</v>
      </c>
      <c r="O19" s="57">
        <v>100</v>
      </c>
      <c r="P19" s="36"/>
      <c r="Q19" s="49">
        <f t="shared" si="6"/>
        <v>0</v>
      </c>
      <c r="R19" s="57">
        <v>100</v>
      </c>
      <c r="S19" s="36"/>
      <c r="T19" s="49">
        <f t="shared" si="7"/>
        <v>0</v>
      </c>
    </row>
    <row r="20" spans="3:20" ht="15">
      <c r="C20" s="111" t="s">
        <v>23</v>
      </c>
      <c r="D20" s="7" t="s">
        <v>19</v>
      </c>
      <c r="E20" s="8">
        <f aca="true" t="shared" si="9" ref="E20:G20">E8+0.17</f>
        <v>1.67</v>
      </c>
      <c r="F20" s="8">
        <f t="shared" si="9"/>
        <v>1.3199999999999998</v>
      </c>
      <c r="G20" s="8">
        <f t="shared" si="9"/>
        <v>1.5899999999999999</v>
      </c>
      <c r="J20" s="113" t="s">
        <v>25</v>
      </c>
      <c r="K20" s="59" t="s">
        <v>19</v>
      </c>
      <c r="L20" s="57">
        <v>200</v>
      </c>
      <c r="M20" s="36"/>
      <c r="N20" s="49">
        <f t="shared" si="5"/>
        <v>0</v>
      </c>
      <c r="O20" s="57">
        <v>500</v>
      </c>
      <c r="P20" s="36"/>
      <c r="Q20" s="49">
        <f t="shared" si="6"/>
        <v>0</v>
      </c>
      <c r="R20" s="57">
        <v>900</v>
      </c>
      <c r="S20" s="36"/>
      <c r="T20" s="49">
        <f t="shared" si="7"/>
        <v>0</v>
      </c>
    </row>
    <row r="21" spans="3:20" ht="15">
      <c r="C21" s="111"/>
      <c r="D21" s="7" t="s">
        <v>20</v>
      </c>
      <c r="E21" s="8">
        <f aca="true" t="shared" si="10" ref="E21:G21">E9+0.17</f>
        <v>1.8399999999999999</v>
      </c>
      <c r="F21" s="8">
        <f t="shared" si="10"/>
        <v>1.3599999999999999</v>
      </c>
      <c r="G21" s="8">
        <f t="shared" si="10"/>
        <v>1.8099999999999998</v>
      </c>
      <c r="J21" s="113"/>
      <c r="K21" s="59" t="s">
        <v>20</v>
      </c>
      <c r="L21" s="57">
        <v>100</v>
      </c>
      <c r="M21" s="36"/>
      <c r="N21" s="49">
        <f t="shared" si="5"/>
        <v>0</v>
      </c>
      <c r="O21" s="57">
        <v>100</v>
      </c>
      <c r="P21" s="36"/>
      <c r="Q21" s="49">
        <f t="shared" si="6"/>
        <v>0</v>
      </c>
      <c r="R21" s="57">
        <v>300</v>
      </c>
      <c r="S21" s="36"/>
      <c r="T21" s="49">
        <f t="shared" si="7"/>
        <v>0</v>
      </c>
    </row>
    <row r="22" spans="3:24" ht="15" thickBot="1">
      <c r="C22" s="111"/>
      <c r="D22" s="7" t="s">
        <v>52</v>
      </c>
      <c r="E22" s="8">
        <f aca="true" t="shared" si="11" ref="E22:G22">E10+0.17</f>
        <v>2.13</v>
      </c>
      <c r="F22" s="8">
        <f t="shared" si="11"/>
        <v>1.4</v>
      </c>
      <c r="G22" s="8">
        <f t="shared" si="11"/>
        <v>1.97</v>
      </c>
      <c r="J22" s="113"/>
      <c r="K22" s="59" t="s">
        <v>31</v>
      </c>
      <c r="L22" s="58">
        <v>100</v>
      </c>
      <c r="M22" s="36"/>
      <c r="N22" s="52">
        <f t="shared" si="5"/>
        <v>0</v>
      </c>
      <c r="O22" s="58">
        <v>100</v>
      </c>
      <c r="P22" s="36"/>
      <c r="Q22" s="52">
        <f t="shared" si="6"/>
        <v>0</v>
      </c>
      <c r="R22" s="58">
        <v>100</v>
      </c>
      <c r="S22" s="36"/>
      <c r="T22" s="52">
        <f t="shared" si="7"/>
        <v>0</v>
      </c>
      <c r="X22" s="37"/>
    </row>
    <row r="23" spans="13:20" ht="15" thickBot="1">
      <c r="M23" t="s">
        <v>62</v>
      </c>
      <c r="N23" s="53">
        <f>SUM(N17:N22)</f>
        <v>0</v>
      </c>
      <c r="P23" t="s">
        <v>62</v>
      </c>
      <c r="Q23" s="53">
        <f>SUM(Q17:Q22)</f>
        <v>0</v>
      </c>
      <c r="S23" t="s">
        <v>62</v>
      </c>
      <c r="T23" s="53">
        <f>SUM(T17:T22)</f>
        <v>0</v>
      </c>
    </row>
    <row r="24" spans="5:20" ht="15" thickBot="1">
      <c r="E24" s="10"/>
      <c r="F24" s="10"/>
      <c r="G24" s="10"/>
      <c r="S24" s="33" t="s">
        <v>63</v>
      </c>
      <c r="T24" s="63">
        <f>N23+Q23+T23</f>
        <v>0</v>
      </c>
    </row>
    <row r="25" spans="5:10" ht="15">
      <c r="E25" s="10"/>
      <c r="F25" s="10"/>
      <c r="G25" s="10"/>
      <c r="J25" t="s">
        <v>32</v>
      </c>
    </row>
    <row r="26" spans="5:7" ht="15">
      <c r="E26" s="10"/>
      <c r="F26" s="10"/>
      <c r="G26" s="10"/>
    </row>
    <row r="27" spans="5:7" ht="15">
      <c r="E27" s="10"/>
      <c r="F27" s="10"/>
      <c r="G27" s="10"/>
    </row>
  </sheetData>
  <mergeCells count="16">
    <mergeCell ref="C5:C7"/>
    <mergeCell ref="C8:C10"/>
    <mergeCell ref="C17:C19"/>
    <mergeCell ref="C20:C22"/>
    <mergeCell ref="L2:T2"/>
    <mergeCell ref="J5:J7"/>
    <mergeCell ref="J8:J10"/>
    <mergeCell ref="J17:J19"/>
    <mergeCell ref="J20:J22"/>
    <mergeCell ref="L15:N15"/>
    <mergeCell ref="O15:Q15"/>
    <mergeCell ref="R15:T15"/>
    <mergeCell ref="L14:T14"/>
    <mergeCell ref="L3:N3"/>
    <mergeCell ref="O3:Q3"/>
    <mergeCell ref="R3:T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workbookViewId="0" topLeftCell="A1">
      <selection activeCell="G17" sqref="G17"/>
    </sheetView>
  </sheetViews>
  <sheetFormatPr defaultColWidth="9.140625" defaultRowHeight="15"/>
  <cols>
    <col min="2" max="2" width="14.00390625" style="0" customWidth="1"/>
    <col min="3" max="3" width="10.57421875" style="0" customWidth="1"/>
    <col min="4" max="4" width="17.7109375" style="0" customWidth="1"/>
    <col min="5" max="11" width="14.28125" style="0" customWidth="1"/>
  </cols>
  <sheetData>
    <row r="1" spans="2:12" ht="15">
      <c r="B1" s="121" t="s">
        <v>69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ht="15" thickBot="1"/>
    <row r="3" spans="2:11" ht="15" customHeight="1">
      <c r="B3" s="14" t="s">
        <v>33</v>
      </c>
      <c r="E3" s="142" t="s">
        <v>68</v>
      </c>
      <c r="F3" s="143"/>
      <c r="G3" s="143"/>
      <c r="H3" s="143"/>
      <c r="I3" s="143"/>
      <c r="J3" s="144"/>
      <c r="K3" s="56"/>
    </row>
    <row r="4" spans="2:11" ht="15" thickBot="1">
      <c r="B4" s="14" t="s">
        <v>34</v>
      </c>
      <c r="E4" s="145"/>
      <c r="F4" s="146"/>
      <c r="G4" s="146"/>
      <c r="H4" s="146"/>
      <c r="I4" s="146"/>
      <c r="J4" s="147"/>
      <c r="K4" s="56"/>
    </row>
    <row r="5" spans="2:11" ht="15">
      <c r="B5" s="122" t="s">
        <v>35</v>
      </c>
      <c r="C5" s="124" t="s">
        <v>17</v>
      </c>
      <c r="D5" s="42" t="s">
        <v>36</v>
      </c>
      <c r="E5" s="127" t="s">
        <v>37</v>
      </c>
      <c r="F5" s="128"/>
      <c r="G5" s="129"/>
      <c r="H5" s="130" t="s">
        <v>38</v>
      </c>
      <c r="I5" s="131"/>
      <c r="J5" s="132"/>
      <c r="K5" s="1"/>
    </row>
    <row r="6" spans="2:10" ht="15">
      <c r="B6" s="123"/>
      <c r="C6" s="125"/>
      <c r="D6" s="126" t="s">
        <v>18</v>
      </c>
      <c r="E6" s="133" t="s">
        <v>39</v>
      </c>
      <c r="F6" s="134"/>
      <c r="G6" s="135"/>
      <c r="H6" s="139" t="s">
        <v>40</v>
      </c>
      <c r="I6" s="140"/>
      <c r="J6" s="141"/>
    </row>
    <row r="7" spans="2:10" ht="15">
      <c r="B7" s="123"/>
      <c r="C7" s="125"/>
      <c r="D7" s="126"/>
      <c r="E7" s="136"/>
      <c r="F7" s="137"/>
      <c r="G7" s="138"/>
      <c r="H7" s="139"/>
      <c r="I7" s="140"/>
      <c r="J7" s="141"/>
    </row>
    <row r="8" spans="2:10" ht="30.6">
      <c r="B8" s="19"/>
      <c r="C8" s="20"/>
      <c r="D8" s="39"/>
      <c r="E8" s="19" t="s">
        <v>65</v>
      </c>
      <c r="F8" s="20" t="s">
        <v>66</v>
      </c>
      <c r="G8" s="41" t="s">
        <v>61</v>
      </c>
      <c r="H8" s="19" t="s">
        <v>65</v>
      </c>
      <c r="I8" s="20" t="s">
        <v>66</v>
      </c>
      <c r="J8" s="41" t="s">
        <v>61</v>
      </c>
    </row>
    <row r="9" spans="2:10" ht="15">
      <c r="B9" s="117" t="s">
        <v>41</v>
      </c>
      <c r="C9" s="119" t="s">
        <v>24</v>
      </c>
      <c r="D9" s="43" t="s">
        <v>19</v>
      </c>
      <c r="E9" s="60">
        <v>800</v>
      </c>
      <c r="F9" s="40"/>
      <c r="G9" s="62">
        <f>E9*F9</f>
        <v>0</v>
      </c>
      <c r="H9" s="60">
        <v>1000</v>
      </c>
      <c r="I9" s="40"/>
      <c r="J9" s="62">
        <f>H9*I9</f>
        <v>0</v>
      </c>
    </row>
    <row r="10" spans="2:10" ht="15">
      <c r="B10" s="117"/>
      <c r="C10" s="119"/>
      <c r="D10" s="43" t="s">
        <v>42</v>
      </c>
      <c r="E10" s="60">
        <v>300</v>
      </c>
      <c r="F10" s="40"/>
      <c r="G10" s="62">
        <f aca="true" t="shared" si="0" ref="G10:G14">E10*F10</f>
        <v>0</v>
      </c>
      <c r="H10" s="60">
        <v>500</v>
      </c>
      <c r="I10" s="40"/>
      <c r="J10" s="62">
        <f aca="true" t="shared" si="1" ref="J10:J14">H10*I10</f>
        <v>0</v>
      </c>
    </row>
    <row r="11" spans="2:10" ht="15">
      <c r="B11" s="117"/>
      <c r="C11" s="119"/>
      <c r="D11" s="43" t="s">
        <v>21</v>
      </c>
      <c r="E11" s="60">
        <v>200</v>
      </c>
      <c r="F11" s="40"/>
      <c r="G11" s="62">
        <f t="shared" si="0"/>
        <v>0</v>
      </c>
      <c r="H11" s="60">
        <v>300</v>
      </c>
      <c r="I11" s="40"/>
      <c r="J11" s="62">
        <f t="shared" si="1"/>
        <v>0</v>
      </c>
    </row>
    <row r="12" spans="2:10" ht="15">
      <c r="B12" s="117" t="s">
        <v>53</v>
      </c>
      <c r="C12" s="119" t="s">
        <v>25</v>
      </c>
      <c r="D12" s="43" t="s">
        <v>19</v>
      </c>
      <c r="E12" s="60">
        <v>600</v>
      </c>
      <c r="F12" s="40"/>
      <c r="G12" s="62">
        <f t="shared" si="0"/>
        <v>0</v>
      </c>
      <c r="H12" s="60">
        <v>1000</v>
      </c>
      <c r="I12" s="40"/>
      <c r="J12" s="62">
        <f t="shared" si="1"/>
        <v>0</v>
      </c>
    </row>
    <row r="13" spans="2:10" ht="15">
      <c r="B13" s="117"/>
      <c r="C13" s="119"/>
      <c r="D13" s="43" t="s">
        <v>42</v>
      </c>
      <c r="E13" s="60">
        <v>200</v>
      </c>
      <c r="F13" s="40"/>
      <c r="G13" s="62">
        <f t="shared" si="0"/>
        <v>0</v>
      </c>
      <c r="H13" s="60">
        <v>300</v>
      </c>
      <c r="I13" s="40"/>
      <c r="J13" s="62">
        <f t="shared" si="1"/>
        <v>0</v>
      </c>
    </row>
    <row r="14" spans="2:10" ht="15" thickBot="1">
      <c r="B14" s="118"/>
      <c r="C14" s="120"/>
      <c r="D14" s="44" t="s">
        <v>21</v>
      </c>
      <c r="E14" s="61">
        <v>100</v>
      </c>
      <c r="F14" s="40"/>
      <c r="G14" s="67">
        <f t="shared" si="0"/>
        <v>0</v>
      </c>
      <c r="H14" s="61">
        <v>100</v>
      </c>
      <c r="I14" s="40"/>
      <c r="J14" s="67">
        <f t="shared" si="1"/>
        <v>0</v>
      </c>
    </row>
    <row r="15" spans="6:10" ht="15">
      <c r="F15" t="s">
        <v>62</v>
      </c>
      <c r="G15" s="53">
        <f>SUM(G9:G14)</f>
        <v>0</v>
      </c>
      <c r="I15" t="s">
        <v>62</v>
      </c>
      <c r="J15" s="53">
        <f>SUM(J9:J14)</f>
        <v>0</v>
      </c>
    </row>
    <row r="16" spans="9:10" ht="15">
      <c r="I16" s="11" t="s">
        <v>63</v>
      </c>
      <c r="J16" s="54">
        <f>G15+J15</f>
        <v>0</v>
      </c>
    </row>
  </sheetData>
  <mergeCells count="13">
    <mergeCell ref="B12:B14"/>
    <mergeCell ref="C12:C14"/>
    <mergeCell ref="B1:L1"/>
    <mergeCell ref="B9:B11"/>
    <mergeCell ref="C9:C11"/>
    <mergeCell ref="B5:B7"/>
    <mergeCell ref="C5:C7"/>
    <mergeCell ref="D6:D7"/>
    <mergeCell ref="E5:G5"/>
    <mergeCell ref="H5:J5"/>
    <mergeCell ref="E6:G7"/>
    <mergeCell ref="H6:J7"/>
    <mergeCell ref="E3:J4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zoomScale="75" zoomScaleNormal="75" workbookViewId="0" topLeftCell="A1">
      <selection activeCell="S18" sqref="S18"/>
    </sheetView>
  </sheetViews>
  <sheetFormatPr defaultColWidth="9.140625" defaultRowHeight="15"/>
  <cols>
    <col min="1" max="1" width="19.7109375" style="0" customWidth="1"/>
    <col min="2" max="2" width="11.7109375" style="0" customWidth="1"/>
    <col min="4" max="4" width="11.28125" style="0" customWidth="1"/>
    <col min="5" max="5" width="12.8515625" style="0" customWidth="1"/>
    <col min="7" max="7" width="11.421875" style="0" customWidth="1"/>
    <col min="8" max="8" width="13.8515625" style="0" customWidth="1"/>
    <col min="10" max="10" width="11.28125" style="0" customWidth="1"/>
    <col min="11" max="11" width="12.7109375" style="0" customWidth="1"/>
    <col min="13" max="13" width="11.7109375" style="0" customWidth="1"/>
    <col min="14" max="14" width="11.421875" style="0" customWidth="1"/>
    <col min="16" max="16" width="14.28125" style="0" customWidth="1"/>
    <col min="17" max="17" width="11.140625" style="0" customWidth="1"/>
  </cols>
  <sheetData>
    <row r="2" spans="1:16" ht="15">
      <c r="A2" s="148" t="s">
        <v>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8"/>
      <c r="N2" s="18"/>
      <c r="O2" s="18"/>
      <c r="P2" s="18"/>
    </row>
    <row r="3" ht="15" thickBot="1">
      <c r="B3" s="11"/>
    </row>
    <row r="4" spans="1:17" ht="15" thickBot="1">
      <c r="A4" s="149"/>
      <c r="B4" s="151"/>
      <c r="C4" s="152" t="s">
        <v>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1:17" ht="15" customHeight="1">
      <c r="A5" s="150"/>
      <c r="B5" s="82"/>
      <c r="C5" s="155" t="s">
        <v>45</v>
      </c>
      <c r="D5" s="156"/>
      <c r="E5" s="157"/>
      <c r="F5" s="155" t="s">
        <v>46</v>
      </c>
      <c r="G5" s="156"/>
      <c r="H5" s="157"/>
      <c r="I5" s="155" t="s">
        <v>47</v>
      </c>
      <c r="J5" s="156"/>
      <c r="K5" s="157"/>
      <c r="L5" s="155" t="s">
        <v>48</v>
      </c>
      <c r="M5" s="156"/>
      <c r="N5" s="157"/>
      <c r="O5" s="155" t="s">
        <v>49</v>
      </c>
      <c r="P5" s="156"/>
      <c r="Q5" s="157"/>
    </row>
    <row r="6" spans="1:17" ht="15">
      <c r="A6" s="150"/>
      <c r="B6" s="82"/>
      <c r="C6" s="139"/>
      <c r="D6" s="140"/>
      <c r="E6" s="141"/>
      <c r="F6" s="139"/>
      <c r="G6" s="140"/>
      <c r="H6" s="141"/>
      <c r="I6" s="139"/>
      <c r="J6" s="140"/>
      <c r="K6" s="141"/>
      <c r="L6" s="139"/>
      <c r="M6" s="140"/>
      <c r="N6" s="141"/>
      <c r="O6" s="139"/>
      <c r="P6" s="140"/>
      <c r="Q6" s="141"/>
    </row>
    <row r="7" spans="1:17" ht="30.6">
      <c r="A7" s="48" t="s">
        <v>43</v>
      </c>
      <c r="B7" s="45" t="s">
        <v>44</v>
      </c>
      <c r="C7" s="19" t="s">
        <v>65</v>
      </c>
      <c r="D7" s="20" t="s">
        <v>66</v>
      </c>
      <c r="E7" s="41" t="s">
        <v>61</v>
      </c>
      <c r="F7" s="19" t="s">
        <v>65</v>
      </c>
      <c r="G7" s="20" t="s">
        <v>66</v>
      </c>
      <c r="H7" s="41" t="s">
        <v>61</v>
      </c>
      <c r="I7" s="19" t="s">
        <v>65</v>
      </c>
      <c r="J7" s="20" t="s">
        <v>66</v>
      </c>
      <c r="K7" s="41" t="s">
        <v>61</v>
      </c>
      <c r="L7" s="19" t="s">
        <v>65</v>
      </c>
      <c r="M7" s="20" t="s">
        <v>66</v>
      </c>
      <c r="N7" s="41" t="s">
        <v>61</v>
      </c>
      <c r="O7" s="19" t="s">
        <v>65</v>
      </c>
      <c r="P7" s="20" t="s">
        <v>66</v>
      </c>
      <c r="Q7" s="41" t="s">
        <v>61</v>
      </c>
    </row>
    <row r="8" spans="1:17" ht="15">
      <c r="A8" s="16" t="s">
        <v>5</v>
      </c>
      <c r="B8" s="46" t="s">
        <v>67</v>
      </c>
      <c r="C8" s="68">
        <v>100</v>
      </c>
      <c r="D8" s="47"/>
      <c r="E8" s="49">
        <f>C8*D8</f>
        <v>0</v>
      </c>
      <c r="F8" s="68">
        <v>100</v>
      </c>
      <c r="G8" s="47"/>
      <c r="H8" s="49">
        <f>F8*G8</f>
        <v>0</v>
      </c>
      <c r="I8" s="68">
        <v>200</v>
      </c>
      <c r="J8" s="47"/>
      <c r="K8" s="49">
        <f>I8*J8</f>
        <v>0</v>
      </c>
      <c r="L8" s="68">
        <v>200</v>
      </c>
      <c r="M8" s="47"/>
      <c r="N8" s="49">
        <f>L8*M8</f>
        <v>0</v>
      </c>
      <c r="O8" s="68">
        <v>200</v>
      </c>
      <c r="P8" s="47"/>
      <c r="Q8" s="49">
        <f>O8*P8</f>
        <v>0</v>
      </c>
    </row>
    <row r="9" spans="1:17" ht="15">
      <c r="A9" s="16" t="s">
        <v>7</v>
      </c>
      <c r="B9" s="46" t="s">
        <v>50</v>
      </c>
      <c r="C9" s="68">
        <v>200</v>
      </c>
      <c r="D9" s="47"/>
      <c r="E9" s="49">
        <f aca="true" t="shared" si="0" ref="E9:E10">C9*D9</f>
        <v>0</v>
      </c>
      <c r="F9" s="68">
        <v>200</v>
      </c>
      <c r="G9" s="47"/>
      <c r="H9" s="49">
        <f aca="true" t="shared" si="1" ref="H9:H10">F9*G9</f>
        <v>0</v>
      </c>
      <c r="I9" s="68">
        <v>200</v>
      </c>
      <c r="J9" s="47"/>
      <c r="K9" s="49">
        <f aca="true" t="shared" si="2" ref="K9:K10">I9*J9</f>
        <v>0</v>
      </c>
      <c r="L9" s="68">
        <v>100</v>
      </c>
      <c r="M9" s="47"/>
      <c r="N9" s="49">
        <f aca="true" t="shared" si="3" ref="N9:N10">L9*M9</f>
        <v>0</v>
      </c>
      <c r="O9" s="68">
        <v>200</v>
      </c>
      <c r="P9" s="47"/>
      <c r="Q9" s="49">
        <f aca="true" t="shared" si="4" ref="Q9:Q10">O9*P9</f>
        <v>0</v>
      </c>
    </row>
    <row r="10" spans="1:17" ht="15" thickBot="1">
      <c r="A10" s="17" t="s">
        <v>9</v>
      </c>
      <c r="B10" s="50" t="s">
        <v>51</v>
      </c>
      <c r="C10" s="69">
        <v>100</v>
      </c>
      <c r="D10" s="51"/>
      <c r="E10" s="52">
        <f t="shared" si="0"/>
        <v>0</v>
      </c>
      <c r="F10" s="69">
        <v>200</v>
      </c>
      <c r="G10" s="51"/>
      <c r="H10" s="52">
        <f t="shared" si="1"/>
        <v>0</v>
      </c>
      <c r="I10" s="69">
        <v>100</v>
      </c>
      <c r="J10" s="51"/>
      <c r="K10" s="52">
        <f t="shared" si="2"/>
        <v>0</v>
      </c>
      <c r="L10" s="69">
        <v>100</v>
      </c>
      <c r="M10" s="51"/>
      <c r="N10" s="52">
        <f t="shared" si="3"/>
        <v>0</v>
      </c>
      <c r="O10" s="69">
        <v>200</v>
      </c>
      <c r="P10" s="51"/>
      <c r="Q10" s="52">
        <f t="shared" si="4"/>
        <v>0</v>
      </c>
    </row>
    <row r="11" spans="4:17" ht="15">
      <c r="D11" t="s">
        <v>62</v>
      </c>
      <c r="E11" s="53">
        <f>SUM(E8:E10)</f>
        <v>0</v>
      </c>
      <c r="G11" t="s">
        <v>62</v>
      </c>
      <c r="H11" s="53">
        <f>SUM(H8:H10)</f>
        <v>0</v>
      </c>
      <c r="J11" t="s">
        <v>62</v>
      </c>
      <c r="K11" s="53">
        <f>SUM(K8:K10)</f>
        <v>0</v>
      </c>
      <c r="M11" t="s">
        <v>62</v>
      </c>
      <c r="N11" s="53">
        <f>SUM(N8:N10)</f>
        <v>0</v>
      </c>
      <c r="P11" t="s">
        <v>62</v>
      </c>
      <c r="Q11" s="53">
        <f>SUM(Q8:Q10)</f>
        <v>0</v>
      </c>
    </row>
    <row r="12" spans="16:17" ht="15">
      <c r="P12" s="11" t="s">
        <v>63</v>
      </c>
      <c r="Q12" s="54">
        <f>E11+H11+K11+N11+Q11</f>
        <v>0</v>
      </c>
    </row>
    <row r="14" spans="1:12" ht="15">
      <c r="A14" s="148" t="s">
        <v>74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</row>
    <row r="15" ht="15" thickBot="1"/>
    <row r="16" spans="1:17" ht="15" thickBot="1">
      <c r="A16" s="149"/>
      <c r="B16" s="151"/>
      <c r="C16" s="152" t="s">
        <v>1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4"/>
    </row>
    <row r="17" spans="1:17" ht="15">
      <c r="A17" s="150"/>
      <c r="B17" s="82"/>
      <c r="C17" s="155" t="s">
        <v>45</v>
      </c>
      <c r="D17" s="156"/>
      <c r="E17" s="157"/>
      <c r="F17" s="155" t="s">
        <v>46</v>
      </c>
      <c r="G17" s="156"/>
      <c r="H17" s="157"/>
      <c r="I17" s="155" t="s">
        <v>47</v>
      </c>
      <c r="J17" s="156"/>
      <c r="K17" s="157"/>
      <c r="L17" s="155" t="s">
        <v>48</v>
      </c>
      <c r="M17" s="156"/>
      <c r="N17" s="157"/>
      <c r="O17" s="155" t="s">
        <v>49</v>
      </c>
      <c r="P17" s="156"/>
      <c r="Q17" s="157"/>
    </row>
    <row r="18" spans="1:17" ht="15">
      <c r="A18" s="150"/>
      <c r="B18" s="82"/>
      <c r="C18" s="139"/>
      <c r="D18" s="140"/>
      <c r="E18" s="141"/>
      <c r="F18" s="139"/>
      <c r="G18" s="140"/>
      <c r="H18" s="141"/>
      <c r="I18" s="139"/>
      <c r="J18" s="140"/>
      <c r="K18" s="141"/>
      <c r="L18" s="139"/>
      <c r="M18" s="140"/>
      <c r="N18" s="141"/>
      <c r="O18" s="139"/>
      <c r="P18" s="140"/>
      <c r="Q18" s="141"/>
    </row>
    <row r="19" spans="1:17" ht="30.6">
      <c r="A19" s="48" t="s">
        <v>43</v>
      </c>
      <c r="B19" s="45" t="s">
        <v>44</v>
      </c>
      <c r="C19" s="19" t="s">
        <v>65</v>
      </c>
      <c r="D19" s="20" t="s">
        <v>66</v>
      </c>
      <c r="E19" s="41" t="s">
        <v>61</v>
      </c>
      <c r="F19" s="19" t="s">
        <v>65</v>
      </c>
      <c r="G19" s="20" t="s">
        <v>66</v>
      </c>
      <c r="H19" s="41" t="s">
        <v>61</v>
      </c>
      <c r="I19" s="19" t="s">
        <v>65</v>
      </c>
      <c r="J19" s="20" t="s">
        <v>66</v>
      </c>
      <c r="K19" s="41" t="s">
        <v>61</v>
      </c>
      <c r="L19" s="19" t="s">
        <v>65</v>
      </c>
      <c r="M19" s="20" t="s">
        <v>66</v>
      </c>
      <c r="N19" s="41" t="s">
        <v>61</v>
      </c>
      <c r="O19" s="19" t="s">
        <v>65</v>
      </c>
      <c r="P19" s="20" t="s">
        <v>66</v>
      </c>
      <c r="Q19" s="41" t="s">
        <v>61</v>
      </c>
    </row>
    <row r="20" spans="1:17" ht="15">
      <c r="A20" s="16" t="s">
        <v>5</v>
      </c>
      <c r="B20" s="46" t="s">
        <v>67</v>
      </c>
      <c r="C20" s="68">
        <v>100</v>
      </c>
      <c r="D20" s="47"/>
      <c r="E20" s="49">
        <f>C20*D20</f>
        <v>0</v>
      </c>
      <c r="F20" s="68">
        <v>100</v>
      </c>
      <c r="G20" s="47"/>
      <c r="H20" s="49">
        <f>F20*G20</f>
        <v>0</v>
      </c>
      <c r="I20" s="68">
        <v>100</v>
      </c>
      <c r="J20" s="47"/>
      <c r="K20" s="49">
        <f>I20*J20</f>
        <v>0</v>
      </c>
      <c r="L20" s="68">
        <v>100</v>
      </c>
      <c r="M20" s="47"/>
      <c r="N20" s="49">
        <f>L20*M20</f>
        <v>0</v>
      </c>
      <c r="O20" s="68">
        <v>100</v>
      </c>
      <c r="P20" s="47"/>
      <c r="Q20" s="49">
        <f>O20*P20</f>
        <v>0</v>
      </c>
    </row>
    <row r="21" spans="1:17" ht="15">
      <c r="A21" s="16" t="s">
        <v>7</v>
      </c>
      <c r="B21" s="46" t="s">
        <v>50</v>
      </c>
      <c r="C21" s="68">
        <v>100</v>
      </c>
      <c r="D21" s="47"/>
      <c r="E21" s="49">
        <f aca="true" t="shared" si="5" ref="E21:E22">C21*D21</f>
        <v>0</v>
      </c>
      <c r="F21" s="68">
        <v>100</v>
      </c>
      <c r="G21" s="47"/>
      <c r="H21" s="49">
        <f aca="true" t="shared" si="6" ref="H21:H22">F21*G21</f>
        <v>0</v>
      </c>
      <c r="I21" s="68">
        <v>100</v>
      </c>
      <c r="J21" s="47"/>
      <c r="K21" s="49">
        <f aca="true" t="shared" si="7" ref="K21:K22">I21*J21</f>
        <v>0</v>
      </c>
      <c r="L21" s="68">
        <v>100</v>
      </c>
      <c r="M21" s="47"/>
      <c r="N21" s="49">
        <f aca="true" t="shared" si="8" ref="N21:N22">L21*M21</f>
        <v>0</v>
      </c>
      <c r="O21" s="68">
        <v>100</v>
      </c>
      <c r="P21" s="47"/>
      <c r="Q21" s="49">
        <f aca="true" t="shared" si="9" ref="Q21:Q22">O21*P21</f>
        <v>0</v>
      </c>
    </row>
    <row r="22" spans="1:17" ht="15" thickBot="1">
      <c r="A22" s="17" t="s">
        <v>9</v>
      </c>
      <c r="B22" s="50" t="s">
        <v>51</v>
      </c>
      <c r="C22" s="69">
        <v>100</v>
      </c>
      <c r="D22" s="51"/>
      <c r="E22" s="52">
        <f t="shared" si="5"/>
        <v>0</v>
      </c>
      <c r="F22" s="68">
        <v>100</v>
      </c>
      <c r="G22" s="51"/>
      <c r="H22" s="52">
        <f t="shared" si="6"/>
        <v>0</v>
      </c>
      <c r="I22" s="69">
        <v>100</v>
      </c>
      <c r="J22" s="51"/>
      <c r="K22" s="52">
        <f t="shared" si="7"/>
        <v>0</v>
      </c>
      <c r="L22" s="69">
        <v>100</v>
      </c>
      <c r="M22" s="51"/>
      <c r="N22" s="52">
        <f t="shared" si="8"/>
        <v>0</v>
      </c>
      <c r="O22" s="68">
        <v>100</v>
      </c>
      <c r="P22" s="51"/>
      <c r="Q22" s="52">
        <f t="shared" si="9"/>
        <v>0</v>
      </c>
    </row>
    <row r="23" spans="4:17" ht="15">
      <c r="D23" t="s">
        <v>62</v>
      </c>
      <c r="E23" s="53">
        <f>SUM(E20:E22)</f>
        <v>0</v>
      </c>
      <c r="G23" t="s">
        <v>62</v>
      </c>
      <c r="H23" s="53">
        <f>SUM(H20:H22)</f>
        <v>0</v>
      </c>
      <c r="J23" t="s">
        <v>62</v>
      </c>
      <c r="K23" s="53">
        <f>SUM(K20:K22)</f>
        <v>0</v>
      </c>
      <c r="M23" t="s">
        <v>62</v>
      </c>
      <c r="N23" s="53">
        <f>SUM(N20:N22)</f>
        <v>0</v>
      </c>
      <c r="P23" t="s">
        <v>62</v>
      </c>
      <c r="Q23" s="53">
        <f>SUM(Q20:Q22)</f>
        <v>0</v>
      </c>
    </row>
    <row r="24" spans="16:17" ht="15">
      <c r="P24" s="11" t="s">
        <v>63</v>
      </c>
      <c r="Q24" s="54">
        <f>E23+H23+K23+N23+Q23</f>
        <v>0</v>
      </c>
    </row>
  </sheetData>
  <mergeCells count="18">
    <mergeCell ref="A2:L2"/>
    <mergeCell ref="A4:A6"/>
    <mergeCell ref="B4:B6"/>
    <mergeCell ref="C4:Q4"/>
    <mergeCell ref="C5:E6"/>
    <mergeCell ref="F5:H6"/>
    <mergeCell ref="I5:K6"/>
    <mergeCell ref="L5:N6"/>
    <mergeCell ref="O5:Q6"/>
    <mergeCell ref="A14:L14"/>
    <mergeCell ref="A16:A18"/>
    <mergeCell ref="B16:B18"/>
    <mergeCell ref="C16:Q16"/>
    <mergeCell ref="C17:E18"/>
    <mergeCell ref="F17:H18"/>
    <mergeCell ref="I17:K18"/>
    <mergeCell ref="L17:N18"/>
    <mergeCell ref="O17:Q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Blažek Karel</dc:creator>
  <cp:keywords/>
  <dc:description/>
  <cp:lastModifiedBy>Jakub</cp:lastModifiedBy>
  <dcterms:created xsi:type="dcterms:W3CDTF">2015-06-05T18:19:34Z</dcterms:created>
  <dcterms:modified xsi:type="dcterms:W3CDTF">2023-12-21T13:47:28Z</dcterms:modified>
  <cp:category/>
  <cp:version/>
  <cp:contentType/>
  <cp:contentStatus/>
</cp:coreProperties>
</file>